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<sst xmlns="http://schemas.openxmlformats.org/spreadsheetml/2006/main" count="164" uniqueCount="159">
  <si>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</si>
  <si>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</si>
  <si>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</si>
  <si>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</si>
  <si>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</si>
  <si>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</si>
  <si>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</si>
  <si>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</si>
  <si>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</si>
  <si>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</si>
  <si>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</si>
  <si>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</si>
  <si>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</si>
  <si>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</si>
  <si>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</si>
  <si>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</si>
  <si>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</si>
  <si>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</si>
  <si>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</si>
  <si>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</si>
  <si>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</si>
  <si>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</si>
  <si>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</si>
  <si>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</si>
  <si>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</si>
  <si>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</si>
  <si>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</si>
  <si>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</si>
  <si>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</si>
  <si>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</si>
  <si>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</si>
  <si>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</si>
  <si>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</si>
  <si>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</si>
  <si>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</si>
  <si>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</si>
  <si>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</si>
  <si>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</si>
  <si>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</si>
  <si>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</si>
  <si>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</si>
  <si>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</si>
  <si>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</si>
  <si>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</si>
  <si>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</si>
  <si>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</si>
  <si>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</si>
  <si>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</si>
  <si>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</si>
  <si>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</si>
  <si>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</si>
  <si>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</si>
  <si>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</si>
  <si>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</si>
  <si>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</si>
  <si>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</si>
  <si>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</si>
  <si>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</si>
  <si>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</si>
  <si>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</si>
  <si>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</si>
  <si>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</si>
  <si>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</si>
  <si>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</si>
  <si>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</si>
  <si>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</si>
  <si>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</si>
  <si>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</si>
  <si>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</si>
  <si>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</si>
  <si>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</si>
  <si>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</si>
  <si>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</si>
  <si>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</si>
  <si>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</si>
  <si>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</si>
  <si>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</si>
  <si>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</si>
  <si>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</si>
  <si>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</si>
  <si>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</si>
  <si>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</si>
  <si>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</si>
  <si>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</si>
  <si>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</si>
  <si>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</si>
  <si>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</si>
  <si>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</si>
  <si>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</si>
  <si>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</si>
  <si>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</si>
  <si>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</si>
  <si>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</si>
  <si>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</si>
  <si>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</si>
  <si>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</si>
  <si>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</si>
  <si>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</si>
  <si>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</si>
  <si>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</si>
  <si>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</si>
  <si>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</si>
  <si>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</si>
  <si>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</si>
  <si>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</si>
  <si>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</si>
  <si>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</si>
  <si>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</si>
  <si>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</si>
  <si>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</si>
  <si>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</si>
  <si>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</si>
  <si>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</si>
  <si>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</si>
  <si>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</si>
  <si>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</si>
  <si>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</si>
  <si>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</si>
  <si>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</si>
  <si>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</si>
  <si>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</si>
  <si>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</si>
  <si>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</si>
  <si>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</si>
  <si>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</si>
  <si>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</si>
  <si>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</si>
  <si>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</si>
  <si>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</si>
  <si>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</si>
  <si>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</si>
  <si>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</si>
  <si>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</si>
  <si>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</si>
  <si>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</si>
  <si>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</si>
  <si>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</si>
  <si>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</si>
  <si>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</si>
  <si>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</si>
  <si>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</si>
  <si>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</si>
  <si>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</si>
  <si>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2.Решение вступает в силу после официального обнародования (опубликования).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</si>
  <si>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</si>
  <si>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</si>
  <si>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</si>
  <si>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 2018 год</t>
  </si>
  <si>
    <t>2018 года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</si>
  <si>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</si>
  <si>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</si>
  <si>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</si>
  <si>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 xml:space="preserve">        за 3 квартал 2018 года</t>
  </si>
  <si>
    <t>Рассмотрев итоги исполнения бюджета Приреченского сельсовета за 3 квартал 2018 года Совет депутатов решил:</t>
  </si>
  <si>
    <t>1.Утвердить отчет об исполнении бюджета за 3 кв. 2018 года  по доходам сумме 6 409,434тыс.руб,по расходам 5 390,061тыс.руб.</t>
  </si>
  <si>
    <t>за 3 кв.</t>
  </si>
  <si>
    <t>за 3 кв. 2018 г.</t>
  </si>
  <si>
    <t xml:space="preserve">         РЕШЕНИЕ  № 153  </t>
  </si>
  <si>
    <t xml:space="preserve">      От 23.11. 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</si>
</sst>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0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4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4" fillId="0" borderId="12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66" fontId="14" fillId="0" borderId="19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166" fontId="14" fillId="0" borderId="17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166" fontId="14" fillId="0" borderId="13" xfId="0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166" fontId="14" fillId="0" borderId="18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2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166" fontId="14" fillId="0" borderId="22" xfId="0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22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4" fillId="0" borderId="15" xfId="0" applyNumberFormat="1" applyFont="1" applyBorder="1" applyAlignment="1">
      <alignment/>
    </xf>
    <xf numFmtId="165" fontId="14" fillId="0" borderId="2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3" fillId="0" borderId="17" xfId="0" applyNumberFormat="1" applyFont="1" applyBorder="1" applyAlignment="1">
      <alignment/>
    </xf>
    <xf numFmtId="166" fontId="14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3" fillId="0" borderId="16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140" zoomScaleNormal="140" zoomScalePageLayoutView="0" workbookViewId="0" topLeftCell="A1">
      <selection activeCell="A121" sqref="A121:H12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3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2"/>
      <c r="F6" s="10"/>
      <c r="G6" s="10"/>
      <c r="H6" s="5"/>
    </row>
    <row r="7" spans="1:8" ht="9.75" customHeight="1">
      <c r="A7" s="45" t="s">
        <v>103</v>
      </c>
      <c r="B7" s="42"/>
      <c r="C7" s="10"/>
      <c r="D7" s="42"/>
      <c r="E7" s="42"/>
      <c r="F7" s="126"/>
      <c r="G7" s="75"/>
      <c r="H7" s="122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5"/>
      <c r="G9" s="10"/>
      <c r="H9" s="5"/>
    </row>
    <row r="10" spans="1:8" ht="9" customHeight="1">
      <c r="A10" s="45" t="s">
        <v>157</v>
      </c>
      <c r="B10" s="42"/>
      <c r="C10" s="10"/>
      <c r="D10" s="86"/>
      <c r="E10" s="42"/>
      <c r="F10" s="10"/>
      <c r="G10" s="18"/>
      <c r="H10" s="5"/>
    </row>
    <row r="11" spans="1:7" ht="9.75" customHeight="1">
      <c r="A11" s="45" t="s">
        <v>158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152</v>
      </c>
      <c r="C17" s="1"/>
      <c r="D17" s="1"/>
      <c r="E17" s="1"/>
      <c r="F17" s="41"/>
      <c r="G17" s="1"/>
    </row>
    <row r="18" spans="1:9" ht="12.75">
      <c r="A18" s="48" t="s">
        <v>153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154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4" t="s">
        <v>1</v>
      </c>
      <c r="B25" s="114" t="s">
        <v>4</v>
      </c>
      <c r="C25" s="7"/>
      <c r="D25" s="6" t="s">
        <v>5</v>
      </c>
      <c r="E25" s="6" t="s">
        <v>5</v>
      </c>
      <c r="F25" s="116" t="s">
        <v>9</v>
      </c>
      <c r="G25" s="8"/>
      <c r="H25" s="117" t="s">
        <v>64</v>
      </c>
    </row>
    <row r="26" spans="1:8" ht="8.25" customHeight="1">
      <c r="A26" s="115" t="s">
        <v>2</v>
      </c>
      <c r="B26" s="10"/>
      <c r="C26" s="11"/>
      <c r="D26" s="9" t="s">
        <v>6</v>
      </c>
      <c r="E26" s="9" t="s">
        <v>70</v>
      </c>
      <c r="F26" s="117" t="s">
        <v>10</v>
      </c>
      <c r="G26" s="12" t="s">
        <v>11</v>
      </c>
      <c r="H26" s="118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155</v>
      </c>
      <c r="F27" s="14"/>
      <c r="G27" s="14" t="s">
        <v>156</v>
      </c>
      <c r="H27" s="118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148</v>
      </c>
      <c r="F28" s="14"/>
      <c r="G28" s="14" t="s">
        <v>70</v>
      </c>
      <c r="H28" s="118" t="s">
        <v>67</v>
      </c>
    </row>
    <row r="29" spans="1:8" ht="9" customHeight="1">
      <c r="A29" s="11"/>
      <c r="B29" s="10"/>
      <c r="C29" s="11"/>
      <c r="D29" s="9" t="s">
        <v>147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2">
        <f>D32+D63</f>
        <v>8335.905</v>
      </c>
      <c r="E31" s="103">
        <f>E32+E63</f>
        <v>8508.82922</v>
      </c>
      <c r="F31" s="111">
        <f>F32+F63</f>
        <v>6409.43354</v>
      </c>
      <c r="G31" s="90">
        <f aca="true" t="shared" si="0" ref="G31:G40">F31/E31</f>
        <v>0.7532685607245035</v>
      </c>
      <c r="H31" s="68">
        <f aca="true" t="shared" si="1" ref="H31:H40">F31/D31</f>
        <v>0.7688947438820379</v>
      </c>
    </row>
    <row r="32" spans="1:8" ht="9.75" customHeight="1">
      <c r="A32" s="19" t="s">
        <v>3</v>
      </c>
      <c r="B32" s="20" t="s">
        <v>14</v>
      </c>
      <c r="C32" s="21">
        <v>1</v>
      </c>
      <c r="D32" s="123">
        <f>D33+D35+D36+D38+D43+D51</f>
        <v>1829.32</v>
      </c>
      <c r="E32" s="129">
        <f>E33+E35+E36+E38+E43+E51+E57+E52</f>
        <v>1916.2832199999998</v>
      </c>
      <c r="F32" s="113">
        <f>F33+F35+F36+F38+F42+F43+F51+F58+F57+F60+F52</f>
        <v>1390.2915400000002</v>
      </c>
      <c r="G32" s="58">
        <f t="shared" si="0"/>
        <v>0.7255146449594232</v>
      </c>
      <c r="H32" s="59">
        <f t="shared" si="1"/>
        <v>0.7600045590711304</v>
      </c>
    </row>
    <row r="33" spans="1:8" ht="9" customHeight="1">
      <c r="A33" s="23" t="s">
        <v>121</v>
      </c>
      <c r="B33" s="10" t="s">
        <v>71</v>
      </c>
      <c r="C33" s="9">
        <v>1</v>
      </c>
      <c r="D33" s="94">
        <f>D34</f>
        <v>416</v>
      </c>
      <c r="E33" s="97">
        <f>E34</f>
        <v>416</v>
      </c>
      <c r="F33" s="92">
        <f>F34</f>
        <v>293.10242</v>
      </c>
      <c r="G33" s="60">
        <f t="shared" si="0"/>
        <v>0.704573125</v>
      </c>
      <c r="H33" s="57">
        <f t="shared" si="1"/>
        <v>0.704573125</v>
      </c>
    </row>
    <row r="34" spans="1:8" ht="9.75" customHeight="1">
      <c r="A34" s="23" t="s">
        <v>122</v>
      </c>
      <c r="B34" s="22" t="s">
        <v>72</v>
      </c>
      <c r="C34" s="21">
        <v>1</v>
      </c>
      <c r="D34" s="95">
        <v>416</v>
      </c>
      <c r="E34" s="98">
        <v>416</v>
      </c>
      <c r="F34" s="91">
        <v>293.10242</v>
      </c>
      <c r="G34" s="58">
        <f t="shared" si="0"/>
        <v>0.704573125</v>
      </c>
      <c r="H34" s="59">
        <f t="shared" si="1"/>
        <v>0.704573125</v>
      </c>
    </row>
    <row r="35" spans="1:8" ht="11.25" customHeight="1">
      <c r="A35" s="24" t="s">
        <v>115</v>
      </c>
      <c r="B35" s="10" t="s">
        <v>116</v>
      </c>
      <c r="C35" s="9">
        <v>1</v>
      </c>
      <c r="D35" s="94">
        <v>340.77</v>
      </c>
      <c r="E35" s="97">
        <v>372.649</v>
      </c>
      <c r="F35" s="92">
        <v>294.68138</v>
      </c>
      <c r="G35" s="58">
        <f t="shared" si="0"/>
        <v>0.790774643162869</v>
      </c>
      <c r="H35" s="58">
        <f t="shared" si="1"/>
        <v>0.86475153329225</v>
      </c>
    </row>
    <row r="36" spans="1:8" ht="12.75">
      <c r="A36" s="24" t="s">
        <v>13</v>
      </c>
      <c r="B36" s="10" t="s">
        <v>15</v>
      </c>
      <c r="C36" s="9">
        <v>1</v>
      </c>
      <c r="D36" s="94">
        <f>D37</f>
        <v>3</v>
      </c>
      <c r="E36" s="97">
        <f>E37</f>
        <v>3</v>
      </c>
      <c r="F36" s="92">
        <f>F37</f>
        <v>0.58</v>
      </c>
      <c r="G36" s="132">
        <f t="shared" si="0"/>
        <v>0.19333333333333333</v>
      </c>
      <c r="H36" s="132">
        <f t="shared" si="1"/>
        <v>0.19333333333333333</v>
      </c>
    </row>
    <row r="37" spans="1:8" ht="9.75" customHeight="1">
      <c r="A37" s="11" t="s">
        <v>123</v>
      </c>
      <c r="B37" s="22" t="s">
        <v>16</v>
      </c>
      <c r="C37" s="21">
        <v>1</v>
      </c>
      <c r="D37" s="95">
        <v>3</v>
      </c>
      <c r="E37" s="98">
        <v>3</v>
      </c>
      <c r="F37" s="91">
        <v>0.58</v>
      </c>
      <c r="G37" s="132">
        <f t="shared" si="0"/>
        <v>0.19333333333333333</v>
      </c>
      <c r="H37" s="132">
        <f t="shared" si="1"/>
        <v>0.19333333333333333</v>
      </c>
    </row>
    <row r="38" spans="1:8" ht="9.75" customHeight="1">
      <c r="A38" s="23" t="s">
        <v>124</v>
      </c>
      <c r="B38" s="25" t="s">
        <v>17</v>
      </c>
      <c r="C38" s="26">
        <v>1</v>
      </c>
      <c r="D38" s="96">
        <f>D39+D40</f>
        <v>895</v>
      </c>
      <c r="E38" s="99">
        <f>E39+E40</f>
        <v>895</v>
      </c>
      <c r="F38" s="93">
        <f>F39+F40</f>
        <v>626.88724</v>
      </c>
      <c r="G38" s="61">
        <f t="shared" si="0"/>
        <v>0.7004326703910615</v>
      </c>
      <c r="H38" s="62">
        <f t="shared" si="1"/>
        <v>0.7004326703910615</v>
      </c>
    </row>
    <row r="39" spans="1:8" ht="9" customHeight="1">
      <c r="A39" s="11" t="s">
        <v>125</v>
      </c>
      <c r="B39" s="10" t="s">
        <v>18</v>
      </c>
      <c r="C39" s="9">
        <v>1</v>
      </c>
      <c r="D39" s="94">
        <v>93</v>
      </c>
      <c r="E39" s="97">
        <v>93</v>
      </c>
      <c r="F39" s="92">
        <v>31.28536</v>
      </c>
      <c r="G39" s="58">
        <f t="shared" si="0"/>
        <v>0.3364017204301075</v>
      </c>
      <c r="H39" s="58">
        <f t="shared" si="1"/>
        <v>0.3364017204301075</v>
      </c>
    </row>
    <row r="40" spans="1:8" ht="9" customHeight="1">
      <c r="A40" s="11" t="s">
        <v>126</v>
      </c>
      <c r="B40" s="22" t="s">
        <v>19</v>
      </c>
      <c r="C40" s="21">
        <v>1</v>
      </c>
      <c r="D40" s="95">
        <v>802</v>
      </c>
      <c r="E40" s="98">
        <v>802</v>
      </c>
      <c r="F40" s="91">
        <v>595.60188</v>
      </c>
      <c r="G40" s="58">
        <f t="shared" si="0"/>
        <v>0.7426457356608479</v>
      </c>
      <c r="H40" s="59">
        <f t="shared" si="1"/>
        <v>0.7426457356608479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8"/>
      <c r="G41" s="60"/>
      <c r="H41" s="60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8"/>
      <c r="G42" s="60"/>
      <c r="H42" s="60"/>
    </row>
    <row r="43" spans="1:14" ht="12.75">
      <c r="A43" s="7" t="s">
        <v>23</v>
      </c>
      <c r="B43" s="71" t="s">
        <v>20</v>
      </c>
      <c r="C43" s="9">
        <v>1</v>
      </c>
      <c r="D43" s="92">
        <v>164.55</v>
      </c>
      <c r="E43" s="92">
        <v>164.55</v>
      </c>
      <c r="F43" s="92">
        <v>117.7875</v>
      </c>
      <c r="G43" s="60">
        <f>F43/E43</f>
        <v>0.7158158614402916</v>
      </c>
      <c r="H43" s="60">
        <f>F43/D43</f>
        <v>0.7158158614402916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0"/>
      <c r="H44" s="57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3"/>
      <c r="H45" s="64"/>
    </row>
    <row r="46" spans="1:8" ht="10.5" customHeight="1">
      <c r="A46" s="11"/>
      <c r="B46" s="7" t="s">
        <v>24</v>
      </c>
      <c r="C46" s="9"/>
      <c r="D46" s="94"/>
      <c r="E46" s="97"/>
      <c r="F46" s="78"/>
      <c r="G46" s="60"/>
      <c r="H46" s="57"/>
    </row>
    <row r="47" spans="1:8" ht="7.5" customHeight="1">
      <c r="A47" s="11"/>
      <c r="B47" s="10" t="s">
        <v>25</v>
      </c>
      <c r="C47" s="6"/>
      <c r="D47" s="28"/>
      <c r="E47" s="7"/>
      <c r="F47" s="12"/>
      <c r="G47" s="63"/>
      <c r="H47" s="64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3"/>
      <c r="H48" s="64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0"/>
      <c r="H49" s="57"/>
    </row>
    <row r="50" spans="1:8" ht="12.75">
      <c r="A50" s="11"/>
      <c r="B50" s="31" t="s">
        <v>73</v>
      </c>
      <c r="C50" s="26"/>
      <c r="D50" s="25"/>
      <c r="E50" s="24"/>
      <c r="F50" s="27"/>
      <c r="G50" s="61"/>
      <c r="H50" s="62"/>
    </row>
    <row r="51" spans="1:8" ht="9" customHeight="1">
      <c r="A51" s="11" t="s">
        <v>127</v>
      </c>
      <c r="B51" s="72" t="s">
        <v>77</v>
      </c>
      <c r="C51" s="6"/>
      <c r="D51" s="83">
        <v>10</v>
      </c>
      <c r="E51" s="84">
        <v>10</v>
      </c>
      <c r="F51" s="82">
        <v>1.4</v>
      </c>
      <c r="G51" s="60">
        <f>F51/E51</f>
        <v>0.13999999999999999</v>
      </c>
      <c r="H51" s="60">
        <f>F51/D51</f>
        <v>0.13999999999999999</v>
      </c>
    </row>
    <row r="52" spans="1:8" ht="9" customHeight="1">
      <c r="A52" s="7" t="s">
        <v>149</v>
      </c>
      <c r="B52" s="29" t="s">
        <v>151</v>
      </c>
      <c r="C52" s="9">
        <v>1</v>
      </c>
      <c r="D52" s="10"/>
      <c r="E52" s="127">
        <v>55.08422</v>
      </c>
      <c r="F52" s="128">
        <v>55.353</v>
      </c>
      <c r="G52" s="60"/>
      <c r="H52" s="57"/>
    </row>
    <row r="53" spans="1:8" ht="9" customHeight="1">
      <c r="A53" s="11"/>
      <c r="B53" s="30" t="s">
        <v>150</v>
      </c>
      <c r="C53" s="9"/>
      <c r="D53" s="10"/>
      <c r="E53" s="11"/>
      <c r="F53" s="14"/>
      <c r="G53" s="60"/>
      <c r="H53" s="57"/>
    </row>
    <row r="54" spans="1:8" ht="9" customHeight="1">
      <c r="A54" s="11"/>
      <c r="B54" s="30"/>
      <c r="C54" s="6"/>
      <c r="D54" s="28"/>
      <c r="E54" s="7"/>
      <c r="F54" s="12"/>
      <c r="G54" s="63"/>
      <c r="H54" s="64"/>
    </row>
    <row r="55" spans="1:8" ht="9" customHeight="1">
      <c r="A55" s="11"/>
      <c r="B55" s="55"/>
      <c r="C55" s="11"/>
      <c r="D55" s="10"/>
      <c r="E55" s="11"/>
      <c r="F55" s="14"/>
      <c r="G55" s="60"/>
      <c r="H55" s="57"/>
    </row>
    <row r="56" spans="1:8" ht="9.75" customHeight="1">
      <c r="A56" s="11"/>
      <c r="B56" s="30"/>
      <c r="C56" s="15">
        <v>1</v>
      </c>
      <c r="D56" s="20"/>
      <c r="E56" s="19"/>
      <c r="F56" s="32"/>
      <c r="G56" s="65"/>
      <c r="H56" s="66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3"/>
      <c r="H57" s="64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4"/>
      <c r="F58" s="82"/>
      <c r="G58" s="73"/>
      <c r="H58" s="74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4"/>
      <c r="F59" s="12"/>
      <c r="G59" s="73"/>
      <c r="H59" s="74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4"/>
      <c r="F60" s="82">
        <v>0.5</v>
      </c>
      <c r="G60" s="73"/>
      <c r="H60" s="74"/>
    </row>
    <row r="61" spans="1:8" ht="12.75">
      <c r="A61" s="11" t="s">
        <v>86</v>
      </c>
      <c r="B61" s="10" t="s">
        <v>87</v>
      </c>
      <c r="C61" s="35">
        <v>1</v>
      </c>
      <c r="D61" s="33"/>
      <c r="E61" s="54"/>
      <c r="F61" s="82"/>
      <c r="G61" s="73"/>
      <c r="H61" s="74"/>
    </row>
    <row r="62" spans="1:8" ht="12.75">
      <c r="A62" s="11" t="s">
        <v>89</v>
      </c>
      <c r="B62" s="10" t="s">
        <v>88</v>
      </c>
      <c r="C62" s="35">
        <v>1</v>
      </c>
      <c r="D62" s="33"/>
      <c r="E62" s="54"/>
      <c r="F62" s="82"/>
      <c r="G62" s="73"/>
      <c r="H62" s="74"/>
    </row>
    <row r="63" spans="1:8" ht="12.75">
      <c r="A63" s="19" t="s">
        <v>28</v>
      </c>
      <c r="B63" s="20" t="s">
        <v>29</v>
      </c>
      <c r="C63" s="9">
        <v>1</v>
      </c>
      <c r="D63" s="101">
        <f>D67+D71+D72+D78</f>
        <v>6506.585</v>
      </c>
      <c r="E63" s="100">
        <f>E67+E71+E72+E70+E69+E78</f>
        <v>6592.546</v>
      </c>
      <c r="F63" s="104">
        <f>F67+F72+F71+F70+F69+F78+F79</f>
        <v>5019.142</v>
      </c>
      <c r="G63" s="63">
        <f>F63/E63</f>
        <v>0.7613359087672653</v>
      </c>
      <c r="H63" s="64">
        <f>F63/D63</f>
        <v>0.7713942106343036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0"/>
      <c r="H64" s="57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0"/>
      <c r="H65" s="57"/>
    </row>
    <row r="66" spans="1:8" ht="12.75">
      <c r="A66" s="11"/>
      <c r="B66" s="18" t="s">
        <v>33</v>
      </c>
      <c r="C66" s="9"/>
      <c r="D66" s="28"/>
      <c r="E66" s="7"/>
      <c r="F66" s="12"/>
      <c r="G66" s="63"/>
      <c r="H66" s="64"/>
    </row>
    <row r="67" spans="1:8" ht="12.75">
      <c r="A67" s="7" t="s">
        <v>139</v>
      </c>
      <c r="B67" s="33" t="s">
        <v>34</v>
      </c>
      <c r="C67" s="21">
        <v>1</v>
      </c>
      <c r="D67" s="76">
        <v>6006</v>
      </c>
      <c r="E67" s="130">
        <v>6063</v>
      </c>
      <c r="F67" s="78">
        <v>4547.281</v>
      </c>
      <c r="G67" s="60">
        <f>F67/E67</f>
        <v>0.7500051129803728</v>
      </c>
      <c r="H67" s="57">
        <f>F67/D67</f>
        <v>0.7571230436230436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8"/>
      <c r="H68" s="59"/>
    </row>
    <row r="69" spans="1:8" ht="12.75">
      <c r="A69" s="11" t="s">
        <v>137</v>
      </c>
      <c r="B69" s="18" t="s">
        <v>118</v>
      </c>
      <c r="C69" s="9">
        <v>1</v>
      </c>
      <c r="D69" s="10"/>
      <c r="E69" s="77"/>
      <c r="F69" s="119"/>
      <c r="G69" s="60"/>
      <c r="H69" s="57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0"/>
      <c r="H70" s="57"/>
    </row>
    <row r="71" spans="1:8" ht="12" customHeight="1">
      <c r="A71" s="11" t="s">
        <v>36</v>
      </c>
      <c r="B71" s="18" t="s">
        <v>110</v>
      </c>
      <c r="C71" s="9">
        <v>1</v>
      </c>
      <c r="D71" s="76"/>
      <c r="E71" s="77"/>
      <c r="F71" s="78"/>
      <c r="G71" s="60"/>
      <c r="H71" s="57"/>
    </row>
    <row r="72" spans="1:8" ht="9.75" customHeight="1">
      <c r="A72" s="11" t="s">
        <v>104</v>
      </c>
      <c r="B72" s="18" t="s">
        <v>37</v>
      </c>
      <c r="C72" s="6">
        <v>1</v>
      </c>
      <c r="D72" s="76">
        <f>D73+D75</f>
        <v>195.405</v>
      </c>
      <c r="E72" s="77">
        <f>E73+E75</f>
        <v>216.203</v>
      </c>
      <c r="F72" s="78">
        <f>F73+F75</f>
        <v>172.18200000000002</v>
      </c>
      <c r="G72" s="60">
        <f>F72/E72</f>
        <v>0.796390429364995</v>
      </c>
      <c r="H72" s="57">
        <f>F72/D72</f>
        <v>0.8811545252168573</v>
      </c>
    </row>
    <row r="73" spans="1:8" ht="10.5" customHeight="1">
      <c r="A73" s="7" t="s">
        <v>141</v>
      </c>
      <c r="B73" s="28" t="s">
        <v>38</v>
      </c>
      <c r="C73" s="9"/>
      <c r="D73" s="85">
        <v>9.62</v>
      </c>
      <c r="E73" s="84">
        <v>9.62</v>
      </c>
      <c r="F73" s="104">
        <v>9.62</v>
      </c>
      <c r="G73" s="63">
        <f>F73/E73</f>
        <v>1</v>
      </c>
      <c r="H73" s="64">
        <f>F73/D73</f>
        <v>1</v>
      </c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1"/>
      <c r="H74" s="62"/>
    </row>
    <row r="75" spans="1:8" ht="9.75" customHeight="1">
      <c r="A75" s="7" t="s">
        <v>140</v>
      </c>
      <c r="B75" s="28" t="s">
        <v>40</v>
      </c>
      <c r="C75" s="9">
        <v>1</v>
      </c>
      <c r="D75" s="76">
        <v>185.785</v>
      </c>
      <c r="E75" s="77">
        <v>206.583</v>
      </c>
      <c r="F75" s="78">
        <v>162.562</v>
      </c>
      <c r="G75" s="60">
        <f>F75/E75</f>
        <v>0.7869088937618295</v>
      </c>
      <c r="H75" s="57">
        <f>F75/D75</f>
        <v>0.8750006728207337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0"/>
      <c r="H76" s="57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7"/>
      <c r="F77" s="78"/>
      <c r="G77" s="60"/>
      <c r="H77" s="57"/>
    </row>
    <row r="78" spans="1:8" ht="9" customHeight="1">
      <c r="A78" s="11" t="s">
        <v>142</v>
      </c>
      <c r="B78" s="10" t="s">
        <v>136</v>
      </c>
      <c r="C78" s="9">
        <v>1</v>
      </c>
      <c r="D78" s="10">
        <v>305.18</v>
      </c>
      <c r="E78" s="77">
        <v>313.343</v>
      </c>
      <c r="F78" s="78">
        <v>299.679</v>
      </c>
      <c r="G78" s="60">
        <f>F78/E78</f>
        <v>0.9563928346891424</v>
      </c>
      <c r="H78" s="57">
        <f>F78/D78</f>
        <v>0.9819745723835113</v>
      </c>
    </row>
    <row r="79" spans="1:8" ht="26.25" customHeight="1">
      <c r="A79" s="11" t="s">
        <v>145</v>
      </c>
      <c r="B79" s="131" t="s">
        <v>146</v>
      </c>
      <c r="C79" s="9">
        <v>1</v>
      </c>
      <c r="D79" s="10"/>
      <c r="E79" s="77"/>
      <c r="F79" s="78"/>
      <c r="G79" s="60"/>
      <c r="H79" s="57"/>
    </row>
    <row r="80" spans="1:8" ht="10.5" customHeight="1">
      <c r="A80" s="19" t="s">
        <v>41</v>
      </c>
      <c r="B80" s="20" t="s">
        <v>42</v>
      </c>
      <c r="C80" s="9"/>
      <c r="D80" s="102">
        <f>D31</f>
        <v>8335.905</v>
      </c>
      <c r="E80" s="103">
        <f>E31</f>
        <v>8508.82922</v>
      </c>
      <c r="F80" s="111">
        <f>F31</f>
        <v>6409.43354</v>
      </c>
      <c r="G80" s="90">
        <f>F80/E80</f>
        <v>0.7532685607245035</v>
      </c>
      <c r="H80" s="68">
        <f>F80/D80</f>
        <v>0.7688947438820379</v>
      </c>
    </row>
    <row r="81" spans="1:8" ht="9" customHeight="1">
      <c r="A81" s="19"/>
      <c r="B81" s="18" t="s">
        <v>43</v>
      </c>
      <c r="C81" s="21">
        <v>2</v>
      </c>
      <c r="D81" s="102">
        <f>D82+D91+D92+D96+D100+D104+D105+D112+D111</f>
        <v>8335.904999999999</v>
      </c>
      <c r="E81" s="103">
        <f>E82+E91+E92+E96+E100+E104+E105+E107+E112+E111</f>
        <v>8443.52636</v>
      </c>
      <c r="F81" s="111">
        <f>F82+F91+F92+F96+F100+F104+F105+F107+F112+F111</f>
        <v>5390.06088</v>
      </c>
      <c r="G81" s="67">
        <f>F81/E81</f>
        <v>0.638366086654818</v>
      </c>
      <c r="H81" s="68">
        <f>F81/D81</f>
        <v>0.6466077624445097</v>
      </c>
    </row>
    <row r="82" spans="1:8" ht="12.75">
      <c r="A82" s="15">
        <v>100</v>
      </c>
      <c r="B82" s="20" t="s">
        <v>44</v>
      </c>
      <c r="C82" s="6">
        <v>2</v>
      </c>
      <c r="D82" s="107">
        <f>D83+D85+D88+D89+D90</f>
        <v>2298.2000000000003</v>
      </c>
      <c r="E82" s="108">
        <f>E83+E85+E88+E90+E89</f>
        <v>2368.2000000000003</v>
      </c>
      <c r="F82" s="109">
        <f>F83+F85+F88+F90+F89</f>
        <v>1610.51209</v>
      </c>
      <c r="G82" s="58">
        <f>F82/E82</f>
        <v>0.6800574655856768</v>
      </c>
      <c r="H82" s="59">
        <f>F82/D82</f>
        <v>0.7007710773648942</v>
      </c>
    </row>
    <row r="83" spans="1:8" ht="11.25" customHeight="1">
      <c r="A83" s="6">
        <v>102</v>
      </c>
      <c r="B83" s="28" t="s">
        <v>45</v>
      </c>
      <c r="C83" s="26"/>
      <c r="D83" s="83">
        <v>584.5</v>
      </c>
      <c r="E83" s="100">
        <v>584.5</v>
      </c>
      <c r="F83" s="104">
        <v>473.04075</v>
      </c>
      <c r="G83" s="63">
        <f>F83/E83</f>
        <v>0.8093083832335329</v>
      </c>
      <c r="H83" s="64">
        <f>F83/D83</f>
        <v>0.8093083832335329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1"/>
      <c r="H84" s="62"/>
    </row>
    <row r="85" spans="1:8" ht="9" customHeight="1">
      <c r="A85" s="6">
        <v>104</v>
      </c>
      <c r="B85" s="28" t="s">
        <v>47</v>
      </c>
      <c r="C85" s="9">
        <v>2</v>
      </c>
      <c r="D85" s="124">
        <v>1666.3</v>
      </c>
      <c r="E85" s="105">
        <v>1736.3</v>
      </c>
      <c r="F85" s="104">
        <v>1090.43434</v>
      </c>
      <c r="G85" s="63">
        <f>F85/E85</f>
        <v>0.6280218510626044</v>
      </c>
      <c r="H85" s="64">
        <f>F85/D85</f>
        <v>0.6544045730060614</v>
      </c>
    </row>
    <row r="86" spans="1:8" ht="12.75">
      <c r="A86" s="9"/>
      <c r="B86" s="10" t="s">
        <v>48</v>
      </c>
      <c r="C86" s="26"/>
      <c r="D86" s="10"/>
      <c r="E86" s="11"/>
      <c r="F86" s="14"/>
      <c r="G86" s="60"/>
      <c r="H86" s="57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1"/>
      <c r="H87" s="62"/>
    </row>
    <row r="88" spans="1:8" ht="12.75">
      <c r="A88" s="9">
        <v>106</v>
      </c>
      <c r="B88" s="10" t="s">
        <v>105</v>
      </c>
      <c r="C88" s="9">
        <v>2</v>
      </c>
      <c r="D88" s="76">
        <v>45.4</v>
      </c>
      <c r="E88" s="88">
        <v>45.4</v>
      </c>
      <c r="F88" s="76">
        <v>45.4</v>
      </c>
      <c r="G88" s="87">
        <f>F88/E88</f>
        <v>1</v>
      </c>
      <c r="H88" s="57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4"/>
      <c r="E89" s="120"/>
      <c r="F89" s="121"/>
      <c r="G89" s="87"/>
      <c r="H89" s="57"/>
    </row>
    <row r="90" spans="1:8" ht="12.75">
      <c r="A90" s="9">
        <v>113</v>
      </c>
      <c r="B90" s="89" t="s">
        <v>111</v>
      </c>
      <c r="C90" s="26"/>
      <c r="D90" s="106">
        <v>2</v>
      </c>
      <c r="E90" s="106">
        <v>2</v>
      </c>
      <c r="F90" s="110">
        <v>1.637</v>
      </c>
      <c r="G90" s="112">
        <f>F90/E90</f>
        <v>0.8185</v>
      </c>
      <c r="H90" s="64">
        <f>F90/D90</f>
        <v>0.8185</v>
      </c>
    </row>
    <row r="91" spans="1:8" ht="12.75">
      <c r="A91" s="6">
        <v>200</v>
      </c>
      <c r="B91" s="54" t="s">
        <v>113</v>
      </c>
      <c r="C91" s="26"/>
      <c r="D91" s="83">
        <v>185.785</v>
      </c>
      <c r="E91" s="84">
        <v>206.583</v>
      </c>
      <c r="F91" s="104">
        <v>134.78172</v>
      </c>
      <c r="G91" s="63">
        <f>F91/E91</f>
        <v>0.6524337433380288</v>
      </c>
      <c r="H91" s="64">
        <f>F91/D91</f>
        <v>0.7254714858573083</v>
      </c>
    </row>
    <row r="92" spans="1:8" ht="9" customHeight="1">
      <c r="A92" s="35">
        <v>300</v>
      </c>
      <c r="B92" s="33" t="s">
        <v>50</v>
      </c>
      <c r="C92" s="9"/>
      <c r="D92" s="83">
        <f>D94+D95</f>
        <v>482.62</v>
      </c>
      <c r="E92" s="84">
        <f>E94+E95</f>
        <v>519.92</v>
      </c>
      <c r="F92" s="82">
        <f>F94+F95</f>
        <v>433.798</v>
      </c>
      <c r="G92" s="63">
        <f>F92/E92</f>
        <v>0.8343552854285275</v>
      </c>
      <c r="H92" s="63">
        <f>F92/D92</f>
        <v>0.898839666818615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0"/>
      <c r="H93" s="57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6">
        <v>9.62</v>
      </c>
      <c r="E94" s="77">
        <v>9.62</v>
      </c>
      <c r="F94" s="78">
        <v>9.62</v>
      </c>
      <c r="G94" s="60">
        <f>F94/E94</f>
        <v>1</v>
      </c>
      <c r="H94" s="60">
        <f>F94/D94</f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79">
        <v>473</v>
      </c>
      <c r="E95" s="80">
        <v>510.3</v>
      </c>
      <c r="F95" s="81">
        <v>424.178</v>
      </c>
      <c r="G95" s="63">
        <f>F95/E95</f>
        <v>0.8312326082696453</v>
      </c>
      <c r="H95" s="63">
        <f>F95/D95</f>
        <v>0.8967822410147992</v>
      </c>
    </row>
    <row r="96" spans="1:8" ht="9" customHeight="1">
      <c r="A96" s="15">
        <v>400</v>
      </c>
      <c r="B96" s="20" t="s">
        <v>107</v>
      </c>
      <c r="C96" s="9">
        <v>2</v>
      </c>
      <c r="D96" s="79">
        <f>D98+D99</f>
        <v>645.95</v>
      </c>
      <c r="E96" s="108">
        <f>E98+E99</f>
        <v>918.35436</v>
      </c>
      <c r="F96" s="91">
        <f>F98+F99</f>
        <v>577.8601</v>
      </c>
      <c r="G96" s="63">
        <f>F96/E96</f>
        <v>0.629234340434775</v>
      </c>
      <c r="H96" s="63">
        <f>F96/D96</f>
        <v>0.8945895193126402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0"/>
      <c r="F97" s="81"/>
      <c r="G97" s="63"/>
      <c r="H97" s="63"/>
    </row>
    <row r="98" spans="1:8" ht="9.75" customHeight="1">
      <c r="A98" s="21">
        <v>409</v>
      </c>
      <c r="B98" s="22" t="s">
        <v>108</v>
      </c>
      <c r="C98" s="9">
        <v>2</v>
      </c>
      <c r="D98" s="79">
        <v>645.95</v>
      </c>
      <c r="E98" s="108">
        <v>918.35436</v>
      </c>
      <c r="F98" s="91">
        <v>577.8601</v>
      </c>
      <c r="G98" s="63">
        <f>F98/E98</f>
        <v>0.629234340434775</v>
      </c>
      <c r="H98" s="63">
        <f>F98/D98</f>
        <v>0.8945895193126402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0"/>
      <c r="F99" s="81"/>
      <c r="G99" s="63"/>
      <c r="H99" s="63"/>
    </row>
    <row r="100" spans="1:8" ht="12.75">
      <c r="A100" s="15">
        <v>500</v>
      </c>
      <c r="B100" s="20" t="s">
        <v>53</v>
      </c>
      <c r="C100" s="9">
        <v>2</v>
      </c>
      <c r="D100" s="95">
        <f>D102+D103+D101</f>
        <v>3527.09</v>
      </c>
      <c r="E100" s="108">
        <f>E101+E102+E103</f>
        <v>2179.55</v>
      </c>
      <c r="F100" s="91">
        <f>F101+F102+F103</f>
        <v>1211.95617</v>
      </c>
      <c r="G100" s="58">
        <f>F100/E100</f>
        <v>0.5560579798582276</v>
      </c>
      <c r="H100" s="59">
        <f>F100/D100</f>
        <v>0.34361362199433526</v>
      </c>
    </row>
    <row r="101" spans="1:8" ht="12.75">
      <c r="A101" s="9">
        <v>501</v>
      </c>
      <c r="B101" s="10" t="s">
        <v>54</v>
      </c>
      <c r="C101" s="6">
        <v>2</v>
      </c>
      <c r="D101" s="76"/>
      <c r="E101" s="80"/>
      <c r="F101" s="78"/>
      <c r="G101" s="60"/>
      <c r="H101" s="57"/>
    </row>
    <row r="102" spans="1:8" ht="12.75">
      <c r="A102" s="9">
        <v>502</v>
      </c>
      <c r="B102" s="10" t="s">
        <v>112</v>
      </c>
      <c r="C102" s="9">
        <v>2</v>
      </c>
      <c r="D102" s="76">
        <v>2642.09</v>
      </c>
      <c r="E102" s="84">
        <v>594.55</v>
      </c>
      <c r="F102" s="119">
        <v>210.956</v>
      </c>
      <c r="G102" s="60">
        <f>F102/E102</f>
        <v>0.35481624758220504</v>
      </c>
      <c r="H102" s="57">
        <f>F102/D102</f>
        <v>0.07984436563478155</v>
      </c>
    </row>
    <row r="103" spans="1:8" ht="12.75">
      <c r="A103" s="9">
        <v>503</v>
      </c>
      <c r="B103" s="10" t="s">
        <v>109</v>
      </c>
      <c r="C103" s="9">
        <v>2</v>
      </c>
      <c r="D103" s="94">
        <v>885</v>
      </c>
      <c r="E103" s="105">
        <v>1585</v>
      </c>
      <c r="F103" s="92">
        <v>1001.00017</v>
      </c>
      <c r="G103" s="60">
        <f>F103/E103</f>
        <v>0.6315458485804416</v>
      </c>
      <c r="H103" s="57">
        <f>F103/D103</f>
        <v>1.131073638418079</v>
      </c>
    </row>
    <row r="104" spans="1:8" ht="12.75">
      <c r="A104" s="36">
        <v>707</v>
      </c>
      <c r="B104" s="20" t="s">
        <v>74</v>
      </c>
      <c r="C104" s="21">
        <v>2</v>
      </c>
      <c r="D104" s="76">
        <v>15</v>
      </c>
      <c r="E104" s="77">
        <v>15</v>
      </c>
      <c r="F104" s="78">
        <v>15</v>
      </c>
      <c r="G104" s="60">
        <f>F104/E104</f>
        <v>1</v>
      </c>
      <c r="H104" s="57">
        <f>F104/D104</f>
        <v>1</v>
      </c>
    </row>
    <row r="105" spans="1:8" ht="12.75">
      <c r="A105" s="21">
        <v>801</v>
      </c>
      <c r="B105" s="18" t="s">
        <v>76</v>
      </c>
      <c r="C105" s="21">
        <v>2</v>
      </c>
      <c r="D105" s="107">
        <v>1158.96</v>
      </c>
      <c r="E105" s="108">
        <v>2213.619</v>
      </c>
      <c r="F105" s="109">
        <v>1405.8528</v>
      </c>
      <c r="G105" s="58">
        <f>F105/E105</f>
        <v>0.6350924888158259</v>
      </c>
      <c r="H105" s="59">
        <f>F105/D105</f>
        <v>1.213029612756264</v>
      </c>
    </row>
    <row r="106" spans="1:8" ht="9" customHeight="1" hidden="1">
      <c r="A106" s="21">
        <v>900</v>
      </c>
      <c r="B106" s="20"/>
      <c r="C106" s="21">
        <v>2</v>
      </c>
      <c r="D106" s="79"/>
      <c r="E106" s="80"/>
      <c r="F106" s="81"/>
      <c r="G106" s="58"/>
      <c r="H106" s="59"/>
    </row>
    <row r="107" spans="1:8" ht="11.25" customHeight="1" hidden="1">
      <c r="A107" s="21">
        <v>1003</v>
      </c>
      <c r="B107" s="20" t="s">
        <v>55</v>
      </c>
      <c r="C107" s="21">
        <v>2</v>
      </c>
      <c r="D107" s="79"/>
      <c r="E107" s="80"/>
      <c r="F107" s="81"/>
      <c r="G107" s="58"/>
      <c r="H107" s="59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8">
        <v>1</v>
      </c>
      <c r="H108" s="59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8">
        <v>1</v>
      </c>
      <c r="H109" s="59"/>
    </row>
    <row r="110" spans="1:8" ht="12.75" hidden="1">
      <c r="A110" s="21">
        <v>801</v>
      </c>
      <c r="B110" s="18" t="s">
        <v>76</v>
      </c>
      <c r="C110" s="56">
        <v>2</v>
      </c>
      <c r="D110" s="22">
        <v>115</v>
      </c>
      <c r="E110" s="23"/>
      <c r="F110" s="8"/>
      <c r="G110" s="58"/>
      <c r="H110" s="59"/>
    </row>
    <row r="111" spans="1:8" ht="12.75">
      <c r="A111" s="9">
        <v>1003</v>
      </c>
      <c r="B111" s="18" t="s">
        <v>135</v>
      </c>
      <c r="C111" s="125"/>
      <c r="D111" s="10">
        <v>0.3</v>
      </c>
      <c r="E111" s="11">
        <v>0.3</v>
      </c>
      <c r="F111" s="14">
        <v>0.3</v>
      </c>
      <c r="G111" s="60">
        <f>F111/E111</f>
        <v>1</v>
      </c>
      <c r="H111" s="57">
        <f>F111/D111</f>
        <v>1</v>
      </c>
    </row>
    <row r="112" spans="1:8" ht="12.75">
      <c r="A112" s="9">
        <v>1102</v>
      </c>
      <c r="B112" s="20" t="s">
        <v>75</v>
      </c>
      <c r="C112" s="9">
        <v>2</v>
      </c>
      <c r="D112" s="76">
        <v>22</v>
      </c>
      <c r="E112" s="77">
        <v>22</v>
      </c>
      <c r="F112" s="78"/>
      <c r="G112" s="60">
        <f>F112/E112</f>
        <v>0</v>
      </c>
      <c r="H112" s="57">
        <f>F112/D112</f>
        <v>0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0"/>
      <c r="H113" s="57"/>
    </row>
    <row r="114" spans="1:8" ht="12.75">
      <c r="A114" s="15">
        <v>9600</v>
      </c>
      <c r="B114" s="20" t="s">
        <v>56</v>
      </c>
      <c r="C114" s="15">
        <v>2</v>
      </c>
      <c r="D114" s="102">
        <f>D81</f>
        <v>8335.904999999999</v>
      </c>
      <c r="E114" s="103">
        <f>E81</f>
        <v>8443.52636</v>
      </c>
      <c r="F114" s="111">
        <f>F81</f>
        <v>5390.06088</v>
      </c>
      <c r="G114" s="67">
        <f>F114/E114</f>
        <v>0.638366086654818</v>
      </c>
      <c r="H114" s="68">
        <f>F114/D114</f>
        <v>0.6466077624445097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3"/>
      <c r="H115" s="64"/>
    </row>
    <row r="116" spans="1:8" ht="12.75">
      <c r="A116" s="36">
        <v>7900</v>
      </c>
      <c r="B116" s="18" t="s">
        <v>58</v>
      </c>
      <c r="C116" s="9">
        <v>3</v>
      </c>
      <c r="D116" s="75">
        <f>-D953</f>
        <v>0</v>
      </c>
      <c r="E116" s="103">
        <f>E80-E81</f>
        <v>65.30285999999978</v>
      </c>
      <c r="F116" s="111">
        <f>F80-F81</f>
        <v>1019.37266</v>
      </c>
      <c r="G116" s="60"/>
      <c r="H116" s="57"/>
    </row>
    <row r="117" spans="1:8" ht="12.75">
      <c r="A117" s="37"/>
      <c r="B117" s="34" t="s">
        <v>59</v>
      </c>
      <c r="C117" s="26"/>
      <c r="D117" s="25"/>
      <c r="E117" s="24"/>
      <c r="F117" s="27"/>
      <c r="G117" s="61"/>
      <c r="H117" s="62"/>
    </row>
    <row r="118" spans="2:8" ht="12.75">
      <c r="B118" s="3"/>
      <c r="C118" s="3"/>
      <c r="D118" s="3"/>
      <c r="E118" s="3"/>
      <c r="F118" s="3"/>
      <c r="G118" s="69"/>
      <c r="H118" s="70"/>
    </row>
    <row r="119" spans="1:8" ht="12.75">
      <c r="A119" s="52" t="s">
        <v>143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3" t="s">
        <v>144</v>
      </c>
      <c r="B121" s="134"/>
      <c r="C121" s="134"/>
      <c r="D121" s="134"/>
      <c r="E121" s="134"/>
      <c r="F121" s="134"/>
      <c r="G121" s="134"/>
      <c r="H121" s="134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52" t="s">
        <v>119</v>
      </c>
      <c r="B123" s="52"/>
      <c r="C123" s="53"/>
      <c r="D123" s="53"/>
      <c r="E123" s="53"/>
      <c r="F123" s="53"/>
      <c r="G123" s="53"/>
      <c r="H123" s="52"/>
    </row>
    <row r="124" spans="1:8" ht="12.75">
      <c r="A124" s="52" t="s">
        <v>120</v>
      </c>
      <c r="B124" s="52"/>
      <c r="C124" s="53"/>
      <c r="D124" s="53"/>
      <c r="E124" s="53"/>
      <c r="F124" s="53"/>
      <c r="G124" s="53"/>
      <c r="H124" s="52"/>
    </row>
    <row r="125" spans="1:7" ht="12.75">
      <c r="A125" s="52" t="s">
        <v>68</v>
      </c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ht="12.75">
      <c r="G182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Prirechskiy</cp:lastModifiedBy>
  <cp:lastPrinted>2018-09-21T04:45:41Z</cp:lastPrinted>
  <dcterms:created xsi:type="dcterms:W3CDTF">2006-05-24T04:26:51Z</dcterms:created>
  <dcterms:modified xsi:type="dcterms:W3CDTF">2018-11-23T10:20:59Z</dcterms:modified>
  <cp:category/>
  <cp:version/>
  <cp:contentType/>
  <cp:contentStatus/>
</cp:coreProperties>
</file>