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<sst xmlns="http://schemas.openxmlformats.org/spreadsheetml/2006/main" count="169" uniqueCount="164">
  <si>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</si>
  <si>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</si>
  <si>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</si>
  <si>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</si>
  <si>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</si>
  <si>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</si>
  <si>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</si>
  <si>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</si>
  <si>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</si>
  <si>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</si>
  <si>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</si>
  <si>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</si>
  <si>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</si>
  <si>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</si>
  <si>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</si>
  <si>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</si>
  <si>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</si>
  <si>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</si>
  <si>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</si>
  <si>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</si>
  <si>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</si>
  <si>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</si>
  <si>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</si>
  <si>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</si>
  <si>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</si>
  <si>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</si>
  <si>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</si>
  <si>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</si>
  <si>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</si>
  <si>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</si>
  <si>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</si>
  <si>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</si>
  <si>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</si>
  <si>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</si>
  <si>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</si>
  <si>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</si>
  <si>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</si>
  <si>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</si>
  <si>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</si>
  <si>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</si>
  <si>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</si>
  <si>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</si>
  <si>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</si>
  <si>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</si>
  <si>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</si>
  <si>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</si>
  <si>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</si>
  <si>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</si>
  <si>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</si>
  <si>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</si>
  <si>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</si>
  <si>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</si>
  <si>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</si>
  <si>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</si>
  <si>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</si>
  <si>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</si>
  <si>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</si>
  <si>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</si>
  <si>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</si>
  <si>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</si>
  <si>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</si>
  <si>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</si>
  <si>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</si>
  <si>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</si>
  <si>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</si>
  <si>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</si>
  <si>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</si>
  <si>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</si>
  <si>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</si>
  <si>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</si>
  <si>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</si>
  <si>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</si>
  <si>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</si>
  <si>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</si>
  <si>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</si>
  <si>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</si>
  <si>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</si>
  <si>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</si>
  <si>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</si>
  <si>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</si>
  <si>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</si>
  <si>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</si>
  <si>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</si>
  <si>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</si>
  <si>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</si>
  <si>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</si>
  <si>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</si>
  <si>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</si>
  <si>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</si>
  <si>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</si>
  <si>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</si>
  <si>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</si>
  <si>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</si>
  <si>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</si>
  <si>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</si>
  <si>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</si>
  <si>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</si>
  <si>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</si>
  <si>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</si>
  <si>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</si>
  <si>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</si>
  <si>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</si>
  <si>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</si>
  <si>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</si>
  <si>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</si>
  <si>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</si>
  <si>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</si>
  <si>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</si>
  <si>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</si>
  <si>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</si>
  <si>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</si>
  <si>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</si>
  <si>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</si>
  <si>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</si>
  <si>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</si>
  <si>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</si>
  <si>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</si>
  <si>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</si>
  <si>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</si>
  <si>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</si>
  <si>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</si>
  <si>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</si>
  <si>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</si>
  <si>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</si>
  <si>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</si>
  <si>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</si>
  <si>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</si>
  <si>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</si>
  <si>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</si>
  <si>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</si>
  <si>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</si>
  <si>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</si>
  <si>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</si>
  <si>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Социальная политика</t>
  </si>
  <si>
    <t>Прочие межбюджетные трансферты, передаваемые в бюджеты сельских поселений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</si>
  <si>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</si>
  <si>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</si>
  <si>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</si>
  <si>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</si>
  <si>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</si>
  <si>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</si>
  <si>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3.Контроль за исполнением данного решения возложить на комиссию по бюджету, правопорядку и муниц.службе.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</si>
  <si>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</si>
  <si>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</si>
  <si>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</si>
  <si>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</si>
  <si>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</si>
  <si>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</si>
  <si>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</si>
  <si>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>000 1 16 02020 02 0000 140</t>
  </si>
  <si>
    <t>Административные штрафы, установленные законами субъектов РФ об админ.правонарушениях, за нарушение мун.правовых актов</t>
  </si>
  <si>
    <t>на 2020 год</t>
  </si>
  <si>
    <t>2020 год</t>
  </si>
  <si>
    <t>1.Утвердить отчет об исполнении бюджета за 2 квартал 2020  по доходам сумме 4 284,1 тыс.руб,по расходам 4 335,3 тыс.руб.</t>
  </si>
  <si>
    <t>за 2 кв.</t>
  </si>
  <si>
    <t>за 2 кв. 2020 г.</t>
  </si>
  <si>
    <t>000 1 16 10032 10 0000 140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</si>
  <si>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</si>
  <si>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</si>
  <si>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</si>
  <si>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за 2 квартал 2020 год</t>
  </si>
  <si>
    <t>Рассмотрев итоги исполнения бюджета Приреченского сельсовета за 2 квартал 2020 год Совет депутатов решил:</t>
  </si>
  <si>
    <t xml:space="preserve">         РЕШЕНИЕ  № 241</t>
  </si>
  <si>
    <t xml:space="preserve">      От 17.08. 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</si>
</sst>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"/>
    <numFmt numFmtId="176" formatCode="0.000000"/>
    <numFmt numFmtId="177" formatCode="0.00000"/>
    <numFmt numFmtId="178" formatCode="0.000%"/>
    <numFmt numFmtId="179" formatCode="0.0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72" fontId="3" fillId="0" borderId="13" xfId="57" applyNumberFormat="1" applyFont="1" applyBorder="1" applyAlignment="1">
      <alignment/>
    </xf>
    <xf numFmtId="172" fontId="3" fillId="0" borderId="12" xfId="57" applyNumberFormat="1" applyFont="1" applyBorder="1" applyAlignment="1">
      <alignment/>
    </xf>
    <xf numFmtId="172" fontId="3" fillId="0" borderId="16" xfId="57" applyNumberFormat="1" applyFont="1" applyBorder="1" applyAlignment="1">
      <alignment/>
    </xf>
    <xf numFmtId="172" fontId="3" fillId="0" borderId="15" xfId="57" applyNumberFormat="1" applyFont="1" applyBorder="1" applyAlignment="1">
      <alignment/>
    </xf>
    <xf numFmtId="172" fontId="3" fillId="0" borderId="19" xfId="57" applyNumberFormat="1" applyFont="1" applyBorder="1" applyAlignment="1">
      <alignment/>
    </xf>
    <xf numFmtId="172" fontId="3" fillId="0" borderId="18" xfId="57" applyNumberFormat="1" applyFont="1" applyBorder="1" applyAlignment="1">
      <alignment/>
    </xf>
    <xf numFmtId="172" fontId="3" fillId="0" borderId="14" xfId="57" applyNumberFormat="1" applyFont="1" applyBorder="1" applyAlignment="1">
      <alignment/>
    </xf>
    <xf numFmtId="172" fontId="3" fillId="0" borderId="11" xfId="57" applyNumberFormat="1" applyFont="1" applyBorder="1" applyAlignment="1">
      <alignment/>
    </xf>
    <xf numFmtId="172" fontId="4" fillId="0" borderId="12" xfId="57" applyNumberFormat="1" applyFont="1" applyBorder="1" applyAlignment="1">
      <alignment/>
    </xf>
    <xf numFmtId="172" fontId="4" fillId="0" borderId="16" xfId="57" applyNumberFormat="1" applyFont="1" applyBorder="1" applyAlignment="1">
      <alignment/>
    </xf>
    <xf numFmtId="172" fontId="4" fillId="0" borderId="15" xfId="57" applyNumberFormat="1" applyFont="1" applyBorder="1" applyAlignment="1">
      <alignment/>
    </xf>
    <xf numFmtId="172" fontId="4" fillId="0" borderId="13" xfId="57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72" fontId="4" fillId="0" borderId="14" xfId="57" applyNumberFormat="1" applyFont="1" applyBorder="1" applyAlignment="1">
      <alignment/>
    </xf>
    <xf numFmtId="172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72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72" fontId="4" fillId="0" borderId="15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174" fontId="15" fillId="0" borderId="15" xfId="0" applyNumberFormat="1" applyFont="1" applyBorder="1" applyAlignment="1">
      <alignment/>
    </xf>
    <xf numFmtId="174" fontId="15" fillId="0" borderId="19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17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5" fillId="0" borderId="13" xfId="0" applyNumberFormat="1" applyFont="1" applyBorder="1" applyAlignment="1">
      <alignment/>
    </xf>
    <xf numFmtId="174" fontId="15" fillId="0" borderId="16" xfId="0" applyNumberFormat="1" applyFont="1" applyBorder="1" applyAlignment="1">
      <alignment/>
    </xf>
    <xf numFmtId="174" fontId="15" fillId="0" borderId="18" xfId="0" applyNumberFormat="1" applyFont="1" applyBorder="1" applyAlignment="1">
      <alignment/>
    </xf>
    <xf numFmtId="173" fontId="15" fillId="0" borderId="11" xfId="0" applyNumberFormat="1" applyFont="1" applyBorder="1" applyAlignment="1">
      <alignment/>
    </xf>
    <xf numFmtId="173" fontId="15" fillId="0" borderId="20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173" fontId="14" fillId="0" borderId="13" xfId="0" applyNumberFormat="1" applyFont="1" applyBorder="1" applyAlignment="1">
      <alignment/>
    </xf>
    <xf numFmtId="173" fontId="15" fillId="0" borderId="14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22" xfId="0" applyNumberFormat="1" applyFont="1" applyBorder="1" applyAlignment="1">
      <alignment/>
    </xf>
    <xf numFmtId="173" fontId="15" fillId="0" borderId="17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12" xfId="0" applyNumberFormat="1" applyFont="1" applyBorder="1" applyAlignment="1">
      <alignment/>
    </xf>
    <xf numFmtId="173" fontId="15" fillId="0" borderId="22" xfId="0" applyNumberFormat="1" applyFont="1" applyBorder="1" applyAlignment="1">
      <alignment/>
    </xf>
    <xf numFmtId="173" fontId="14" fillId="0" borderId="15" xfId="0" applyNumberFormat="1" applyFont="1" applyBorder="1" applyAlignment="1">
      <alignment/>
    </xf>
    <xf numFmtId="172" fontId="3" fillId="0" borderId="22" xfId="57" applyNumberFormat="1" applyFont="1" applyBorder="1" applyAlignment="1">
      <alignment/>
    </xf>
    <xf numFmtId="173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3" fontId="15" fillId="0" borderId="15" xfId="0" applyNumberFormat="1" applyFont="1" applyBorder="1" applyAlignment="1">
      <alignment/>
    </xf>
    <xf numFmtId="173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4" fontId="3" fillId="0" borderId="13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3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73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74" fontId="15" fillId="0" borderId="14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2" fontId="15" fillId="0" borderId="15" xfId="0" applyNumberFormat="1" applyFont="1" applyBorder="1" applyAlignment="1">
      <alignment/>
    </xf>
    <xf numFmtId="174" fontId="14" fillId="0" borderId="15" xfId="0" applyNumberFormat="1" applyFont="1" applyBorder="1" applyAlignment="1">
      <alignment/>
    </xf>
    <xf numFmtId="1" fontId="15" fillId="0" borderId="23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140" zoomScaleNormal="140" zoomScalePageLayoutView="0" workbookViewId="0" topLeftCell="A1">
      <selection activeCell="A11" sqref="A11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8.125" style="0" customWidth="1"/>
    <col min="7" max="7" width="7.875" style="0" customWidth="1"/>
    <col min="8" max="8" width="10.7539062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93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94</v>
      </c>
      <c r="B6" s="42"/>
      <c r="C6" s="10"/>
      <c r="D6" s="42"/>
      <c r="E6" s="43"/>
      <c r="F6" s="10"/>
      <c r="G6" s="10"/>
      <c r="H6" s="134"/>
    </row>
    <row r="7" spans="1:8" ht="9.75" customHeight="1">
      <c r="A7" s="45" t="s">
        <v>101</v>
      </c>
      <c r="B7" s="42"/>
      <c r="C7" s="10"/>
      <c r="D7" s="42"/>
      <c r="E7" s="42"/>
      <c r="F7" s="124"/>
      <c r="G7" s="76"/>
      <c r="H7" s="122"/>
    </row>
    <row r="8" spans="1:8" ht="3" customHeight="1">
      <c r="A8" s="46" t="s">
        <v>95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132</v>
      </c>
      <c r="B9" s="42"/>
      <c r="C9" s="10"/>
      <c r="D9" s="42"/>
      <c r="E9" s="42"/>
      <c r="F9" s="76"/>
      <c r="G9" s="10"/>
      <c r="H9" s="5"/>
    </row>
    <row r="10" spans="1:8" ht="9" customHeight="1">
      <c r="A10" s="45" t="s">
        <v>162</v>
      </c>
      <c r="B10" s="42"/>
      <c r="C10" s="10"/>
      <c r="D10" s="87"/>
      <c r="E10" s="42"/>
      <c r="F10" s="10"/>
      <c r="G10" s="18"/>
      <c r="H10" s="5"/>
    </row>
    <row r="11" spans="1:7" ht="9.75" customHeight="1">
      <c r="A11" s="54" t="s">
        <v>163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96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97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98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99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100</v>
      </c>
      <c r="B16" s="42"/>
      <c r="C16" s="42"/>
      <c r="D16" s="10"/>
      <c r="E16" s="10"/>
      <c r="F16" s="10"/>
      <c r="G16" s="10"/>
    </row>
    <row r="17" spans="1:7" ht="9" customHeight="1">
      <c r="A17" s="45" t="s">
        <v>160</v>
      </c>
      <c r="C17" s="1"/>
      <c r="D17" s="1"/>
      <c r="E17" s="1"/>
      <c r="F17" s="41"/>
      <c r="G17" s="1"/>
    </row>
    <row r="18" spans="1:9" ht="12.75">
      <c r="A18" s="48" t="s">
        <v>161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153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5" t="s">
        <v>1</v>
      </c>
      <c r="B25" s="115" t="s">
        <v>4</v>
      </c>
      <c r="C25" s="7"/>
      <c r="D25" s="6" t="s">
        <v>5</v>
      </c>
      <c r="E25" s="6" t="s">
        <v>5</v>
      </c>
      <c r="F25" s="117" t="s">
        <v>9</v>
      </c>
      <c r="G25" s="8"/>
      <c r="H25" s="118" t="s">
        <v>64</v>
      </c>
    </row>
    <row r="26" spans="1:8" ht="8.25" customHeight="1">
      <c r="A26" s="116" t="s">
        <v>2</v>
      </c>
      <c r="B26" s="10"/>
      <c r="C26" s="11"/>
      <c r="D26" s="9" t="s">
        <v>6</v>
      </c>
      <c r="E26" s="9" t="s">
        <v>70</v>
      </c>
      <c r="F26" s="118" t="s">
        <v>10</v>
      </c>
      <c r="G26" s="12" t="s">
        <v>11</v>
      </c>
      <c r="H26" s="119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154</v>
      </c>
      <c r="F27" s="14"/>
      <c r="G27" s="14" t="s">
        <v>155</v>
      </c>
      <c r="H27" s="119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152</v>
      </c>
      <c r="F28" s="14"/>
      <c r="G28" s="14" t="s">
        <v>70</v>
      </c>
      <c r="H28" s="119" t="s">
        <v>67</v>
      </c>
    </row>
    <row r="29" spans="1:8" ht="9" customHeight="1">
      <c r="A29" s="11"/>
      <c r="B29" s="10"/>
      <c r="C29" s="11"/>
      <c r="D29" s="9" t="s">
        <v>151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3">
        <f>D32+D65</f>
        <v>8484.005</v>
      </c>
      <c r="E31" s="104">
        <f>E32+E65</f>
        <v>8536.51118</v>
      </c>
      <c r="F31" s="142">
        <f>F32+F65</f>
        <v>4284.09297</v>
      </c>
      <c r="G31" s="91">
        <f aca="true" t="shared" si="0" ref="G31:G40">F31/E31</f>
        <v>0.5018552520656336</v>
      </c>
      <c r="H31" s="69">
        <f aca="true" t="shared" si="1" ref="H31:H40">F31/D31</f>
        <v>0.5049611557277489</v>
      </c>
    </row>
    <row r="32" spans="1:8" ht="9.75" customHeight="1">
      <c r="A32" s="19" t="s">
        <v>3</v>
      </c>
      <c r="B32" s="20" t="s">
        <v>14</v>
      </c>
      <c r="C32" s="21">
        <v>1</v>
      </c>
      <c r="D32" s="131">
        <f>D33+D35+D36+D38+D43+D51</f>
        <v>1712.542</v>
      </c>
      <c r="E32" s="127">
        <f>E33+E35+E36+E38+E43+E51+E57+E52</f>
        <v>1765.04818</v>
      </c>
      <c r="F32" s="114">
        <f>F33+F35+F36+F38+F42+F43+F51+F58+F57+F60+F52+F61+F62</f>
        <v>898.3628299999999</v>
      </c>
      <c r="G32" s="59">
        <f t="shared" si="0"/>
        <v>0.5089735454133608</v>
      </c>
      <c r="H32" s="60">
        <f t="shared" si="1"/>
        <v>0.5245785680000841</v>
      </c>
    </row>
    <row r="33" spans="1:8" ht="9" customHeight="1">
      <c r="A33" s="23" t="s">
        <v>119</v>
      </c>
      <c r="B33" s="10" t="s">
        <v>71</v>
      </c>
      <c r="C33" s="9">
        <v>1</v>
      </c>
      <c r="D33" s="95">
        <f>D34</f>
        <v>455</v>
      </c>
      <c r="E33" s="98">
        <f>E34</f>
        <v>455</v>
      </c>
      <c r="F33" s="93">
        <f>F34</f>
        <v>291.12392</v>
      </c>
      <c r="G33" s="61">
        <f t="shared" si="0"/>
        <v>0.6398327912087912</v>
      </c>
      <c r="H33" s="58">
        <f t="shared" si="1"/>
        <v>0.6398327912087912</v>
      </c>
    </row>
    <row r="34" spans="1:8" ht="9.75" customHeight="1">
      <c r="A34" s="23" t="s">
        <v>120</v>
      </c>
      <c r="B34" s="22" t="s">
        <v>72</v>
      </c>
      <c r="C34" s="21">
        <v>1</v>
      </c>
      <c r="D34" s="96">
        <v>455</v>
      </c>
      <c r="E34" s="99">
        <v>455</v>
      </c>
      <c r="F34" s="92">
        <v>291.12392</v>
      </c>
      <c r="G34" s="59">
        <f t="shared" si="0"/>
        <v>0.6398327912087912</v>
      </c>
      <c r="H34" s="60">
        <f t="shared" si="1"/>
        <v>0.6398327912087912</v>
      </c>
    </row>
    <row r="35" spans="1:8" ht="11.25" customHeight="1">
      <c r="A35" s="24" t="s">
        <v>113</v>
      </c>
      <c r="B35" s="10" t="s">
        <v>114</v>
      </c>
      <c r="C35" s="9">
        <v>1</v>
      </c>
      <c r="D35" s="95">
        <v>485.492</v>
      </c>
      <c r="E35" s="98">
        <v>485.492</v>
      </c>
      <c r="F35" s="93">
        <v>197.43203</v>
      </c>
      <c r="G35" s="59">
        <f t="shared" si="0"/>
        <v>0.4066638173234574</v>
      </c>
      <c r="H35" s="59">
        <f t="shared" si="1"/>
        <v>0.4066638173234574</v>
      </c>
    </row>
    <row r="36" spans="1:8" ht="12.75">
      <c r="A36" s="24" t="s">
        <v>13</v>
      </c>
      <c r="B36" s="10" t="s">
        <v>15</v>
      </c>
      <c r="C36" s="9">
        <v>1</v>
      </c>
      <c r="D36" s="95">
        <f>D37</f>
        <v>1</v>
      </c>
      <c r="E36" s="98">
        <f>E37</f>
        <v>1</v>
      </c>
      <c r="F36" s="93">
        <f>F37</f>
        <v>0</v>
      </c>
      <c r="G36" s="130">
        <f t="shared" si="0"/>
        <v>0</v>
      </c>
      <c r="H36" s="130">
        <f t="shared" si="1"/>
        <v>0</v>
      </c>
    </row>
    <row r="37" spans="1:8" ht="9.75" customHeight="1">
      <c r="A37" s="11" t="s">
        <v>121</v>
      </c>
      <c r="B37" s="22" t="s">
        <v>16</v>
      </c>
      <c r="C37" s="21">
        <v>1</v>
      </c>
      <c r="D37" s="96">
        <v>1</v>
      </c>
      <c r="E37" s="99">
        <v>1</v>
      </c>
      <c r="F37" s="92">
        <v>0</v>
      </c>
      <c r="G37" s="130">
        <f t="shared" si="0"/>
        <v>0</v>
      </c>
      <c r="H37" s="130">
        <f t="shared" si="1"/>
        <v>0</v>
      </c>
    </row>
    <row r="38" spans="1:8" ht="9.75" customHeight="1">
      <c r="A38" s="23" t="s">
        <v>122</v>
      </c>
      <c r="B38" s="25" t="s">
        <v>17</v>
      </c>
      <c r="C38" s="26">
        <v>1</v>
      </c>
      <c r="D38" s="97">
        <f>D39+D40</f>
        <v>613</v>
      </c>
      <c r="E38" s="100">
        <f>E39+E40</f>
        <v>613</v>
      </c>
      <c r="F38" s="94">
        <f>F39+F40</f>
        <v>270.70247</v>
      </c>
      <c r="G38" s="62">
        <f t="shared" si="0"/>
        <v>0.4416027243066884</v>
      </c>
      <c r="H38" s="63">
        <f t="shared" si="1"/>
        <v>0.4416027243066884</v>
      </c>
    </row>
    <row r="39" spans="1:8" ht="9" customHeight="1">
      <c r="A39" s="11" t="s">
        <v>123</v>
      </c>
      <c r="B39" s="10" t="s">
        <v>18</v>
      </c>
      <c r="C39" s="9">
        <v>1</v>
      </c>
      <c r="D39" s="95">
        <v>109</v>
      </c>
      <c r="E39" s="98">
        <v>109</v>
      </c>
      <c r="F39" s="93">
        <v>9.99502</v>
      </c>
      <c r="G39" s="59">
        <f t="shared" si="0"/>
        <v>0.09169743119266055</v>
      </c>
      <c r="H39" s="59">
        <f t="shared" si="1"/>
        <v>0.09169743119266055</v>
      </c>
    </row>
    <row r="40" spans="1:8" ht="9" customHeight="1">
      <c r="A40" s="11" t="s">
        <v>124</v>
      </c>
      <c r="B40" s="22" t="s">
        <v>19</v>
      </c>
      <c r="C40" s="21">
        <v>1</v>
      </c>
      <c r="D40" s="96">
        <v>504</v>
      </c>
      <c r="E40" s="99">
        <v>504</v>
      </c>
      <c r="F40" s="92">
        <v>260.70745</v>
      </c>
      <c r="G40" s="59">
        <f t="shared" si="0"/>
        <v>0.5172766865079365</v>
      </c>
      <c r="H40" s="60">
        <f t="shared" si="1"/>
        <v>0.5172766865079365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79"/>
      <c r="G41" s="61"/>
      <c r="H41" s="61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79"/>
      <c r="G42" s="61"/>
      <c r="H42" s="61"/>
    </row>
    <row r="43" spans="1:14" ht="12.75">
      <c r="A43" s="7" t="s">
        <v>23</v>
      </c>
      <c r="B43" s="72" t="s">
        <v>20</v>
      </c>
      <c r="C43" s="9">
        <v>1</v>
      </c>
      <c r="D43" s="93">
        <v>157.05</v>
      </c>
      <c r="E43" s="93">
        <v>157.05</v>
      </c>
      <c r="F43" s="93">
        <v>78.525</v>
      </c>
      <c r="G43" s="61">
        <f>F43/E43</f>
        <v>0.5</v>
      </c>
      <c r="H43" s="61">
        <f>F43/D43</f>
        <v>0.5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136</v>
      </c>
      <c r="B45" s="38" t="s">
        <v>22</v>
      </c>
      <c r="C45" s="6">
        <v>1</v>
      </c>
      <c r="D45" s="12"/>
      <c r="E45" s="7"/>
      <c r="F45" s="12"/>
      <c r="G45" s="64"/>
      <c r="H45" s="65"/>
    </row>
    <row r="46" spans="1:8" ht="10.5" customHeight="1">
      <c r="A46" s="11"/>
      <c r="B46" s="7" t="s">
        <v>24</v>
      </c>
      <c r="C46" s="9"/>
      <c r="D46" s="95"/>
      <c r="E46" s="98"/>
      <c r="F46" s="79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4"/>
      <c r="H47" s="65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4"/>
      <c r="H48" s="65"/>
    </row>
    <row r="49" spans="1:8" ht="12.75">
      <c r="A49" s="7" t="s">
        <v>129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73</v>
      </c>
      <c r="C50" s="26"/>
      <c r="D50" s="25"/>
      <c r="E50" s="24"/>
      <c r="F50" s="27"/>
      <c r="G50" s="62"/>
      <c r="H50" s="63"/>
    </row>
    <row r="51" spans="1:8" ht="9" customHeight="1">
      <c r="A51" s="11" t="s">
        <v>125</v>
      </c>
      <c r="B51" s="73" t="s">
        <v>77</v>
      </c>
      <c r="C51" s="6"/>
      <c r="D51" s="84">
        <v>1</v>
      </c>
      <c r="E51" s="85">
        <v>1</v>
      </c>
      <c r="F51" s="83">
        <v>0.4</v>
      </c>
      <c r="G51" s="61">
        <f>F51/E51</f>
        <v>0.4</v>
      </c>
      <c r="H51" s="61">
        <f>F51/D51</f>
        <v>0.4</v>
      </c>
    </row>
    <row r="52" spans="1:8" ht="9" customHeight="1">
      <c r="A52" s="7" t="s">
        <v>144</v>
      </c>
      <c r="B52" s="29" t="s">
        <v>146</v>
      </c>
      <c r="C52" s="9">
        <v>1</v>
      </c>
      <c r="D52" s="10"/>
      <c r="E52" s="125">
        <v>52.50618</v>
      </c>
      <c r="F52" s="126">
        <v>52.50618</v>
      </c>
      <c r="G52" s="61"/>
      <c r="H52" s="58"/>
    </row>
    <row r="53" spans="1:8" ht="9" customHeight="1">
      <c r="A53" s="11"/>
      <c r="B53" s="30" t="s">
        <v>145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/>
      <c r="C54" s="6"/>
      <c r="D54" s="28"/>
      <c r="E54" s="7"/>
      <c r="F54" s="12"/>
      <c r="G54" s="64"/>
      <c r="H54" s="65"/>
    </row>
    <row r="55" spans="1:8" ht="9" customHeight="1">
      <c r="A55" s="11"/>
      <c r="B55" s="56"/>
      <c r="C55" s="11"/>
      <c r="D55" s="10"/>
      <c r="E55" s="11"/>
      <c r="F55" s="14"/>
      <c r="G55" s="61"/>
      <c r="H55" s="58"/>
    </row>
    <row r="56" spans="1:8" ht="9.75" customHeight="1">
      <c r="A56" s="11"/>
      <c r="B56" s="30"/>
      <c r="C56" s="15">
        <v>1</v>
      </c>
      <c r="D56" s="20"/>
      <c r="E56" s="19"/>
      <c r="F56" s="32"/>
      <c r="G56" s="66"/>
      <c r="H56" s="67"/>
    </row>
    <row r="57" spans="1:8" ht="9.75" customHeight="1">
      <c r="A57" s="11" t="s">
        <v>127</v>
      </c>
      <c r="B57" s="30" t="s">
        <v>126</v>
      </c>
      <c r="C57" s="35">
        <v>1</v>
      </c>
      <c r="D57" s="33"/>
      <c r="E57" s="7"/>
      <c r="F57" s="12"/>
      <c r="G57" s="64"/>
      <c r="H57" s="65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5"/>
      <c r="F58" s="83"/>
      <c r="G58" s="74"/>
      <c r="H58" s="75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5"/>
      <c r="F59" s="12"/>
      <c r="G59" s="74"/>
      <c r="H59" s="75"/>
    </row>
    <row r="60" spans="1:8" ht="17.25" customHeight="1">
      <c r="A60" s="11" t="s">
        <v>149</v>
      </c>
      <c r="B60" s="129" t="s">
        <v>150</v>
      </c>
      <c r="C60" s="35">
        <v>1</v>
      </c>
      <c r="D60" s="33"/>
      <c r="E60" s="55"/>
      <c r="F60" s="135">
        <v>2</v>
      </c>
      <c r="G60" s="74"/>
      <c r="H60" s="75"/>
    </row>
    <row r="61" spans="1:8" ht="33.75">
      <c r="A61" s="11" t="s">
        <v>156</v>
      </c>
      <c r="B61" s="129" t="s">
        <v>157</v>
      </c>
      <c r="C61" s="35">
        <v>1</v>
      </c>
      <c r="D61" s="33"/>
      <c r="E61" s="55"/>
      <c r="F61" s="135">
        <v>4.7</v>
      </c>
      <c r="G61" s="74"/>
      <c r="H61" s="75"/>
    </row>
    <row r="62" spans="1:8" ht="33" customHeight="1">
      <c r="A62" s="11" t="s">
        <v>158</v>
      </c>
      <c r="B62" s="129" t="s">
        <v>159</v>
      </c>
      <c r="C62" s="35">
        <v>1</v>
      </c>
      <c r="D62" s="33"/>
      <c r="E62" s="55"/>
      <c r="F62" s="135">
        <v>0.97323</v>
      </c>
      <c r="G62" s="74"/>
      <c r="H62" s="75"/>
    </row>
    <row r="63" spans="1:8" ht="12.75">
      <c r="A63" s="11" t="s">
        <v>86</v>
      </c>
      <c r="B63" s="10" t="s">
        <v>87</v>
      </c>
      <c r="C63" s="35">
        <v>1</v>
      </c>
      <c r="D63" s="33"/>
      <c r="E63" s="55"/>
      <c r="F63" s="83"/>
      <c r="G63" s="74"/>
      <c r="H63" s="75"/>
    </row>
    <row r="64" spans="1:8" ht="12.75">
      <c r="A64" s="11" t="s">
        <v>89</v>
      </c>
      <c r="B64" s="10" t="s">
        <v>88</v>
      </c>
      <c r="C64" s="35">
        <v>1</v>
      </c>
      <c r="D64" s="33"/>
      <c r="E64" s="55"/>
      <c r="F64" s="83"/>
      <c r="G64" s="74"/>
      <c r="H64" s="75"/>
    </row>
    <row r="65" spans="1:8" ht="12.75">
      <c r="A65" s="19" t="s">
        <v>28</v>
      </c>
      <c r="B65" s="20" t="s">
        <v>29</v>
      </c>
      <c r="C65" s="9">
        <v>1</v>
      </c>
      <c r="D65" s="102">
        <f>D69+D73+D74+D80</f>
        <v>6771.463</v>
      </c>
      <c r="E65" s="101">
        <f>E69+E73+E74+E72+E71+E80</f>
        <v>6771.463</v>
      </c>
      <c r="F65" s="105">
        <f>F69+F74+F73+F72+F71+F80+F81</f>
        <v>3385.73014</v>
      </c>
      <c r="G65" s="64">
        <f>F65/E65</f>
        <v>0.4999997991571393</v>
      </c>
      <c r="H65" s="65">
        <f>F65/D65</f>
        <v>0.4999997991571393</v>
      </c>
    </row>
    <row r="66" spans="1:8" ht="12.75">
      <c r="A66" s="7" t="s">
        <v>30</v>
      </c>
      <c r="B66" s="33" t="s">
        <v>31</v>
      </c>
      <c r="C66" s="9"/>
      <c r="D66" s="10"/>
      <c r="E66" s="11"/>
      <c r="F66" s="14"/>
      <c r="G66" s="61"/>
      <c r="H66" s="58"/>
    </row>
    <row r="67" spans="1:8" ht="12.75">
      <c r="A67" s="11"/>
      <c r="B67" s="18" t="s">
        <v>32</v>
      </c>
      <c r="C67" s="6">
        <v>1</v>
      </c>
      <c r="D67" s="10"/>
      <c r="E67" s="11"/>
      <c r="F67" s="14"/>
      <c r="G67" s="61"/>
      <c r="H67" s="58"/>
    </row>
    <row r="68" spans="1:8" ht="12.75">
      <c r="A68" s="11"/>
      <c r="B68" s="18" t="s">
        <v>33</v>
      </c>
      <c r="C68" s="9"/>
      <c r="D68" s="28"/>
      <c r="E68" s="7"/>
      <c r="F68" s="12"/>
      <c r="G68" s="64"/>
      <c r="H68" s="65"/>
    </row>
    <row r="69" spans="1:8" ht="12.75">
      <c r="A69" s="7" t="s">
        <v>137</v>
      </c>
      <c r="B69" s="33" t="s">
        <v>34</v>
      </c>
      <c r="C69" s="21">
        <v>1</v>
      </c>
      <c r="D69" s="77">
        <v>6541</v>
      </c>
      <c r="E69" s="128">
        <v>6541</v>
      </c>
      <c r="F69" s="79">
        <v>3270.498</v>
      </c>
      <c r="G69" s="61">
        <f>F69/E69</f>
        <v>0.4999996942363553</v>
      </c>
      <c r="H69" s="58">
        <f>F69/D69</f>
        <v>0.4999996942363553</v>
      </c>
    </row>
    <row r="70" spans="1:8" ht="12.75">
      <c r="A70" s="23"/>
      <c r="B70" s="18" t="s">
        <v>35</v>
      </c>
      <c r="C70" s="9">
        <v>1</v>
      </c>
      <c r="D70" s="22"/>
      <c r="E70" s="23"/>
      <c r="F70" s="8"/>
      <c r="G70" s="59"/>
      <c r="H70" s="60"/>
    </row>
    <row r="71" spans="1:8" ht="12.75">
      <c r="A71" s="11" t="s">
        <v>135</v>
      </c>
      <c r="B71" s="18" t="s">
        <v>116</v>
      </c>
      <c r="C71" s="9">
        <v>1</v>
      </c>
      <c r="D71" s="10"/>
      <c r="E71" s="98"/>
      <c r="F71" s="93"/>
      <c r="G71" s="61"/>
      <c r="H71" s="58"/>
    </row>
    <row r="72" spans="1:8" ht="12.75">
      <c r="A72" s="11" t="s">
        <v>130</v>
      </c>
      <c r="B72" s="18" t="s">
        <v>131</v>
      </c>
      <c r="C72" s="9"/>
      <c r="D72" s="10"/>
      <c r="E72" s="11"/>
      <c r="F72" s="14"/>
      <c r="G72" s="61"/>
      <c r="H72" s="58"/>
    </row>
    <row r="73" spans="1:8" ht="12" customHeight="1">
      <c r="A73" s="11" t="s">
        <v>36</v>
      </c>
      <c r="B73" s="18" t="s">
        <v>108</v>
      </c>
      <c r="C73" s="9">
        <v>1</v>
      </c>
      <c r="D73" s="77"/>
      <c r="E73" s="78"/>
      <c r="F73" s="79"/>
      <c r="G73" s="61"/>
      <c r="H73" s="58"/>
    </row>
    <row r="74" spans="1:8" ht="9.75" customHeight="1">
      <c r="A74" s="11" t="s">
        <v>102</v>
      </c>
      <c r="B74" s="18" t="s">
        <v>37</v>
      </c>
      <c r="C74" s="6">
        <v>1</v>
      </c>
      <c r="D74" s="77">
        <f>D75+D77</f>
        <v>230.463</v>
      </c>
      <c r="E74" s="78">
        <f>E77</f>
        <v>230.463</v>
      </c>
      <c r="F74" s="120">
        <f>F77</f>
        <v>115.23214</v>
      </c>
      <c r="G74" s="61">
        <f>F74/E74</f>
        <v>0.5000027770184369</v>
      </c>
      <c r="H74" s="58">
        <f>F74/D74</f>
        <v>0.5000027770184369</v>
      </c>
    </row>
    <row r="75" spans="1:8" ht="10.5" customHeight="1">
      <c r="A75" s="7" t="s">
        <v>139</v>
      </c>
      <c r="B75" s="28" t="s">
        <v>38</v>
      </c>
      <c r="C75" s="9"/>
      <c r="D75" s="86"/>
      <c r="E75" s="85"/>
      <c r="F75" s="105"/>
      <c r="G75" s="64"/>
      <c r="H75" s="65"/>
    </row>
    <row r="76" spans="1:8" ht="9" customHeight="1">
      <c r="A76" s="11"/>
      <c r="B76" s="10" t="s">
        <v>39</v>
      </c>
      <c r="C76" s="6">
        <v>1</v>
      </c>
      <c r="D76" s="40"/>
      <c r="E76" s="24"/>
      <c r="F76" s="27"/>
      <c r="G76" s="62"/>
      <c r="H76" s="63"/>
    </row>
    <row r="77" spans="1:8" ht="9.75" customHeight="1">
      <c r="A77" s="7" t="s">
        <v>138</v>
      </c>
      <c r="B77" s="28" t="s">
        <v>40</v>
      </c>
      <c r="C77" s="9">
        <v>1</v>
      </c>
      <c r="D77" s="77">
        <v>230.463</v>
      </c>
      <c r="E77" s="78">
        <v>230.463</v>
      </c>
      <c r="F77" s="141">
        <v>115.23214</v>
      </c>
      <c r="G77" s="61">
        <f>F77/E77</f>
        <v>0.5000027770184369</v>
      </c>
      <c r="H77" s="58">
        <f>F77/D77</f>
        <v>0.5000027770184369</v>
      </c>
    </row>
    <row r="78" spans="1:8" ht="9" customHeight="1">
      <c r="A78" s="11"/>
      <c r="B78" s="10" t="s">
        <v>69</v>
      </c>
      <c r="C78" s="21">
        <v>1</v>
      </c>
      <c r="D78" s="10"/>
      <c r="E78" s="11"/>
      <c r="F78" s="14"/>
      <c r="G78" s="61"/>
      <c r="H78" s="58"/>
    </row>
    <row r="79" spans="1:8" ht="9" customHeight="1" hidden="1">
      <c r="A79" s="11" t="s">
        <v>91</v>
      </c>
      <c r="B79" s="10" t="s">
        <v>92</v>
      </c>
      <c r="C79" s="9">
        <v>1</v>
      </c>
      <c r="D79" s="10"/>
      <c r="E79" s="78"/>
      <c r="F79" s="79"/>
      <c r="G79" s="61"/>
      <c r="H79" s="58"/>
    </row>
    <row r="80" spans="1:8" ht="9" customHeight="1">
      <c r="A80" s="11" t="s">
        <v>140</v>
      </c>
      <c r="B80" s="10" t="s">
        <v>134</v>
      </c>
      <c r="C80" s="9">
        <v>1</v>
      </c>
      <c r="D80" s="10"/>
      <c r="E80" s="78"/>
      <c r="F80" s="79"/>
      <c r="G80" s="61"/>
      <c r="H80" s="58"/>
    </row>
    <row r="81" spans="1:8" ht="26.25" customHeight="1">
      <c r="A81" s="11" t="s">
        <v>142</v>
      </c>
      <c r="B81" s="129" t="s">
        <v>143</v>
      </c>
      <c r="C81" s="9">
        <v>1</v>
      </c>
      <c r="D81" s="10"/>
      <c r="E81" s="78"/>
      <c r="F81" s="79"/>
      <c r="G81" s="61"/>
      <c r="H81" s="58"/>
    </row>
    <row r="82" spans="1:8" ht="10.5" customHeight="1">
      <c r="A82" s="19" t="s">
        <v>41</v>
      </c>
      <c r="B82" s="20" t="s">
        <v>42</v>
      </c>
      <c r="C82" s="9"/>
      <c r="D82" s="103">
        <f>D31</f>
        <v>8484.005</v>
      </c>
      <c r="E82" s="104">
        <f>E31</f>
        <v>8536.51118</v>
      </c>
      <c r="F82" s="142">
        <f>F31</f>
        <v>4284.09297</v>
      </c>
      <c r="G82" s="91">
        <f>F82/E82</f>
        <v>0.5018552520656336</v>
      </c>
      <c r="H82" s="69">
        <f>F82/D82</f>
        <v>0.5049611557277489</v>
      </c>
    </row>
    <row r="83" spans="1:8" ht="9" customHeight="1">
      <c r="A83" s="19"/>
      <c r="B83" s="18" t="s">
        <v>43</v>
      </c>
      <c r="C83" s="21">
        <v>2</v>
      </c>
      <c r="D83" s="103">
        <f>D84+D93+D94+D98+D102+D106+D107+D114+D113</f>
        <v>8484.005000000001</v>
      </c>
      <c r="E83" s="104">
        <f>E84+E93+E94+E98+E102+E106+E107+E109+E114+E113</f>
        <v>9843.761840000001</v>
      </c>
      <c r="F83" s="142">
        <f>F84+F93+F94+F98+F102+F106+F107+F109+F114+F113</f>
        <v>4335.29611</v>
      </c>
      <c r="G83" s="68">
        <f>F83/E83</f>
        <v>0.4404105036738678</v>
      </c>
      <c r="H83" s="69">
        <f>F83/D83</f>
        <v>0.5109964114825486</v>
      </c>
    </row>
    <row r="84" spans="1:8" ht="12.75">
      <c r="A84" s="15">
        <v>100</v>
      </c>
      <c r="B84" s="20" t="s">
        <v>44</v>
      </c>
      <c r="C84" s="6">
        <v>2</v>
      </c>
      <c r="D84" s="139">
        <f>D85+D87+D90+D91+D92</f>
        <v>3283.1400000000003</v>
      </c>
      <c r="E84" s="140">
        <f>E85+E87+E90+E92+E91</f>
        <v>3533.1400000000003</v>
      </c>
      <c r="F84" s="110">
        <f>F85+F87+F90+F92+F91</f>
        <v>1443.12211</v>
      </c>
      <c r="G84" s="59">
        <f>F84/E84</f>
        <v>0.4084531351715471</v>
      </c>
      <c r="H84" s="60">
        <f>F84/D84</f>
        <v>0.43955545910317556</v>
      </c>
    </row>
    <row r="85" spans="1:8" ht="11.25" customHeight="1">
      <c r="A85" s="6">
        <v>102</v>
      </c>
      <c r="B85" s="28" t="s">
        <v>45</v>
      </c>
      <c r="C85" s="26"/>
      <c r="D85" s="84">
        <v>901.7</v>
      </c>
      <c r="E85" s="106">
        <v>901.7</v>
      </c>
      <c r="F85" s="105">
        <v>365.4453</v>
      </c>
      <c r="G85" s="64">
        <f>F85/E85</f>
        <v>0.40528479538649215</v>
      </c>
      <c r="H85" s="65">
        <f>F85/D85</f>
        <v>0.40528479538649215</v>
      </c>
    </row>
    <row r="86" spans="1:8" ht="9" customHeight="1">
      <c r="A86" s="26"/>
      <c r="B86" s="25" t="s">
        <v>46</v>
      </c>
      <c r="C86" s="6"/>
      <c r="D86" s="25"/>
      <c r="E86" s="24"/>
      <c r="F86" s="27"/>
      <c r="G86" s="62"/>
      <c r="H86" s="63"/>
    </row>
    <row r="87" spans="1:8" ht="9" customHeight="1">
      <c r="A87" s="6">
        <v>104</v>
      </c>
      <c r="B87" s="28" t="s">
        <v>47</v>
      </c>
      <c r="C87" s="9">
        <v>2</v>
      </c>
      <c r="D87" s="138">
        <v>2311.14</v>
      </c>
      <c r="E87" s="137">
        <v>2311.14</v>
      </c>
      <c r="F87" s="105">
        <v>1007.77881</v>
      </c>
      <c r="G87" s="64">
        <f>F87/E87</f>
        <v>0.4360526882837042</v>
      </c>
      <c r="H87" s="65">
        <f>F87/D87</f>
        <v>0.4360526882837042</v>
      </c>
    </row>
    <row r="88" spans="1:8" ht="12.75">
      <c r="A88" s="9"/>
      <c r="B88" s="10" t="s">
        <v>48</v>
      </c>
      <c r="C88" s="26"/>
      <c r="D88" s="10"/>
      <c r="E88" s="11"/>
      <c r="F88" s="14"/>
      <c r="G88" s="61"/>
      <c r="H88" s="58"/>
    </row>
    <row r="89" spans="1:8" ht="12.75">
      <c r="A89" s="26"/>
      <c r="B89" s="25" t="s">
        <v>49</v>
      </c>
      <c r="C89" s="6">
        <v>2</v>
      </c>
      <c r="D89" s="25"/>
      <c r="E89" s="24"/>
      <c r="F89" s="27"/>
      <c r="G89" s="62"/>
      <c r="H89" s="63"/>
    </row>
    <row r="90" spans="1:8" ht="12.75">
      <c r="A90" s="9">
        <v>106</v>
      </c>
      <c r="B90" s="10" t="s">
        <v>103</v>
      </c>
      <c r="C90" s="9">
        <v>2</v>
      </c>
      <c r="D90" s="77">
        <v>68.3</v>
      </c>
      <c r="E90" s="89">
        <v>68.3</v>
      </c>
      <c r="F90" s="77">
        <v>68.3</v>
      </c>
      <c r="G90" s="88">
        <f>F90/E90</f>
        <v>1</v>
      </c>
      <c r="H90" s="58">
        <f>F90/D90</f>
        <v>1</v>
      </c>
    </row>
    <row r="91" spans="1:8" ht="12.75">
      <c r="A91" s="9">
        <v>107</v>
      </c>
      <c r="B91" s="10" t="s">
        <v>128</v>
      </c>
      <c r="C91" s="9">
        <v>2</v>
      </c>
      <c r="D91" s="95"/>
      <c r="E91" s="143">
        <v>250</v>
      </c>
      <c r="F91" s="121"/>
      <c r="G91" s="88"/>
      <c r="H91" s="58"/>
    </row>
    <row r="92" spans="1:8" ht="12.75">
      <c r="A92" s="9">
        <v>113</v>
      </c>
      <c r="B92" s="90" t="s">
        <v>109</v>
      </c>
      <c r="C92" s="26"/>
      <c r="D92" s="107">
        <v>2</v>
      </c>
      <c r="E92" s="107">
        <v>2</v>
      </c>
      <c r="F92" s="111">
        <v>1.598</v>
      </c>
      <c r="G92" s="113">
        <f>F92/E92</f>
        <v>0.799</v>
      </c>
      <c r="H92" s="65">
        <f>F92/D92</f>
        <v>0.799</v>
      </c>
    </row>
    <row r="93" spans="1:8" ht="12.75">
      <c r="A93" s="6">
        <v>200</v>
      </c>
      <c r="B93" s="55" t="s">
        <v>111</v>
      </c>
      <c r="C93" s="26"/>
      <c r="D93" s="84">
        <v>230.463</v>
      </c>
      <c r="E93" s="85">
        <v>230.463</v>
      </c>
      <c r="F93" s="105">
        <v>109.608</v>
      </c>
      <c r="G93" s="64">
        <f>F93/E93</f>
        <v>0.4755991200322829</v>
      </c>
      <c r="H93" s="65">
        <f>F93/D93</f>
        <v>0.4755991200322829</v>
      </c>
    </row>
    <row r="94" spans="1:8" ht="9" customHeight="1">
      <c r="A94" s="35">
        <v>300</v>
      </c>
      <c r="B94" s="33" t="s">
        <v>50</v>
      </c>
      <c r="C94" s="9"/>
      <c r="D94" s="84">
        <f>D96+D97</f>
        <v>666.741</v>
      </c>
      <c r="E94" s="85">
        <f>E96+E97</f>
        <v>666.741</v>
      </c>
      <c r="F94" s="105">
        <f>F96+F97</f>
        <v>333.8205</v>
      </c>
      <c r="G94" s="64">
        <f>F94/E94</f>
        <v>0.5006749247458908</v>
      </c>
      <c r="H94" s="64">
        <f>F94/D94</f>
        <v>0.5006749247458908</v>
      </c>
    </row>
    <row r="95" spans="1:18" ht="7.5" customHeight="1">
      <c r="A95" s="9"/>
      <c r="B95" s="18" t="s">
        <v>51</v>
      </c>
      <c r="C95" s="21">
        <v>2</v>
      </c>
      <c r="D95" s="10"/>
      <c r="E95" s="11"/>
      <c r="F95" s="14"/>
      <c r="G95" s="61"/>
      <c r="H95" s="58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9" customHeight="1">
      <c r="A96" s="9">
        <v>304</v>
      </c>
      <c r="B96" s="18" t="s">
        <v>104</v>
      </c>
      <c r="C96" s="21">
        <v>2</v>
      </c>
      <c r="D96" s="77"/>
      <c r="E96" s="78"/>
      <c r="F96" s="79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8" ht="9" customHeight="1">
      <c r="A97" s="21">
        <v>310</v>
      </c>
      <c r="B97" s="22" t="s">
        <v>52</v>
      </c>
      <c r="C97" s="21">
        <v>2</v>
      </c>
      <c r="D97" s="80">
        <v>666.741</v>
      </c>
      <c r="E97" s="81">
        <v>666.741</v>
      </c>
      <c r="F97" s="110">
        <v>333.8205</v>
      </c>
      <c r="G97" s="64">
        <f>F97/E97</f>
        <v>0.5006749247458908</v>
      </c>
      <c r="H97" s="64">
        <f>F97/D97</f>
        <v>0.5006749247458908</v>
      </c>
    </row>
    <row r="98" spans="1:8" ht="9" customHeight="1">
      <c r="A98" s="15">
        <v>400</v>
      </c>
      <c r="B98" s="20" t="s">
        <v>105</v>
      </c>
      <c r="C98" s="9">
        <v>2</v>
      </c>
      <c r="D98" s="80">
        <f>D100+D101</f>
        <v>733.492</v>
      </c>
      <c r="E98" s="109">
        <f>E100+E101</f>
        <v>843.74884</v>
      </c>
      <c r="F98" s="92">
        <f>F100+F101</f>
        <v>520.99309</v>
      </c>
      <c r="G98" s="64">
        <f>F98/E98</f>
        <v>0.6174741407644484</v>
      </c>
      <c r="H98" s="64">
        <f>F98/D98</f>
        <v>0.7102914414881145</v>
      </c>
    </row>
    <row r="99" spans="1:8" ht="8.25" customHeight="1">
      <c r="A99" s="21">
        <v>402</v>
      </c>
      <c r="B99" s="22" t="s">
        <v>90</v>
      </c>
      <c r="C99" s="9">
        <v>2</v>
      </c>
      <c r="D99" s="22"/>
      <c r="E99" s="81"/>
      <c r="F99" s="82"/>
      <c r="G99" s="64"/>
      <c r="H99" s="64"/>
    </row>
    <row r="100" spans="1:8" ht="9.75" customHeight="1">
      <c r="A100" s="21">
        <v>409</v>
      </c>
      <c r="B100" s="22" t="s">
        <v>106</v>
      </c>
      <c r="C100" s="9">
        <v>2</v>
      </c>
      <c r="D100" s="80">
        <v>733.492</v>
      </c>
      <c r="E100" s="109">
        <v>843.74884</v>
      </c>
      <c r="F100" s="92">
        <v>520.99309</v>
      </c>
      <c r="G100" s="64">
        <f>F100/E100</f>
        <v>0.6174741407644484</v>
      </c>
      <c r="H100" s="64">
        <f>F100/D100</f>
        <v>0.7102914414881145</v>
      </c>
    </row>
    <row r="101" spans="1:8" ht="9.75" customHeight="1">
      <c r="A101" s="21">
        <v>412</v>
      </c>
      <c r="B101" s="22" t="s">
        <v>115</v>
      </c>
      <c r="C101" s="9">
        <v>2</v>
      </c>
      <c r="D101" s="22"/>
      <c r="E101" s="81"/>
      <c r="F101" s="82"/>
      <c r="G101" s="64"/>
      <c r="H101" s="64"/>
    </row>
    <row r="102" spans="1:8" ht="12.75">
      <c r="A102" s="15">
        <v>500</v>
      </c>
      <c r="B102" s="20" t="s">
        <v>53</v>
      </c>
      <c r="C102" s="9">
        <v>2</v>
      </c>
      <c r="D102" s="96">
        <f>D104+D105+D103</f>
        <v>1069.165</v>
      </c>
      <c r="E102" s="109">
        <f>E103+E104+E105</f>
        <v>1769.165</v>
      </c>
      <c r="F102" s="92">
        <f>F103+F104+F105</f>
        <v>432.73218</v>
      </c>
      <c r="G102" s="59">
        <f>F102/E102</f>
        <v>0.2445968465349473</v>
      </c>
      <c r="H102" s="60">
        <f>F102/D102</f>
        <v>0.40473844542236237</v>
      </c>
    </row>
    <row r="103" spans="1:8" ht="12.75">
      <c r="A103" s="9">
        <v>501</v>
      </c>
      <c r="B103" s="10" t="s">
        <v>54</v>
      </c>
      <c r="C103" s="6">
        <v>2</v>
      </c>
      <c r="D103" s="77">
        <v>200</v>
      </c>
      <c r="E103" s="81">
        <v>200</v>
      </c>
      <c r="F103" s="93">
        <v>0</v>
      </c>
      <c r="G103" s="61"/>
      <c r="H103" s="58"/>
    </row>
    <row r="104" spans="1:8" ht="12.75">
      <c r="A104" s="9">
        <v>502</v>
      </c>
      <c r="B104" s="10" t="s">
        <v>110</v>
      </c>
      <c r="C104" s="9">
        <v>2</v>
      </c>
      <c r="D104" s="77">
        <v>365</v>
      </c>
      <c r="E104" s="85">
        <v>365</v>
      </c>
      <c r="F104" s="93">
        <v>0</v>
      </c>
      <c r="G104" s="61">
        <f>F104/E104</f>
        <v>0</v>
      </c>
      <c r="H104" s="58">
        <f>F104/D104</f>
        <v>0</v>
      </c>
    </row>
    <row r="105" spans="1:8" ht="12.75">
      <c r="A105" s="9">
        <v>503</v>
      </c>
      <c r="B105" s="10" t="s">
        <v>107</v>
      </c>
      <c r="C105" s="9">
        <v>2</v>
      </c>
      <c r="D105" s="95">
        <v>504.165</v>
      </c>
      <c r="E105" s="106">
        <v>1204.165</v>
      </c>
      <c r="F105" s="93">
        <v>432.73218</v>
      </c>
      <c r="G105" s="61">
        <f>F105/E105</f>
        <v>0.35936286140188434</v>
      </c>
      <c r="H105" s="58">
        <f>F105/D105</f>
        <v>0.8583145993871054</v>
      </c>
    </row>
    <row r="106" spans="1:8" ht="12.75">
      <c r="A106" s="36">
        <v>707</v>
      </c>
      <c r="B106" s="20" t="s">
        <v>74</v>
      </c>
      <c r="C106" s="21">
        <v>2</v>
      </c>
      <c r="D106" s="77">
        <v>15</v>
      </c>
      <c r="E106" s="78">
        <v>15</v>
      </c>
      <c r="F106" s="79">
        <v>15</v>
      </c>
      <c r="G106" s="61">
        <f>F106/E106</f>
        <v>1</v>
      </c>
      <c r="H106" s="58">
        <f>F106/D106</f>
        <v>1</v>
      </c>
    </row>
    <row r="107" spans="1:8" ht="12.75">
      <c r="A107" s="21">
        <v>801</v>
      </c>
      <c r="B107" s="18" t="s">
        <v>76</v>
      </c>
      <c r="C107" s="21">
        <v>2</v>
      </c>
      <c r="D107" s="108">
        <v>2464.004</v>
      </c>
      <c r="E107" s="109">
        <v>2763.504</v>
      </c>
      <c r="F107" s="110">
        <v>1480.02023</v>
      </c>
      <c r="G107" s="59">
        <f>F107/E107</f>
        <v>0.5355592863263452</v>
      </c>
      <c r="H107" s="60">
        <f>F107/D107</f>
        <v>0.6006565857847634</v>
      </c>
    </row>
    <row r="108" spans="1:8" ht="9" customHeight="1" hidden="1">
      <c r="A108" s="21">
        <v>900</v>
      </c>
      <c r="B108" s="20"/>
      <c r="C108" s="21">
        <v>2</v>
      </c>
      <c r="D108" s="80"/>
      <c r="E108" s="81"/>
      <c r="F108" s="82"/>
      <c r="G108" s="59"/>
      <c r="H108" s="60"/>
    </row>
    <row r="109" spans="1:8" ht="11.25" customHeight="1" hidden="1">
      <c r="A109" s="21">
        <v>1003</v>
      </c>
      <c r="B109" s="20" t="s">
        <v>55</v>
      </c>
      <c r="C109" s="21">
        <v>2</v>
      </c>
      <c r="D109" s="80"/>
      <c r="E109" s="81"/>
      <c r="F109" s="82"/>
      <c r="G109" s="59"/>
      <c r="H109" s="60"/>
    </row>
    <row r="110" spans="1:8" ht="12.75" hidden="1">
      <c r="A110" s="21">
        <v>801</v>
      </c>
      <c r="B110" s="18" t="s">
        <v>76</v>
      </c>
      <c r="C110" s="21">
        <v>2</v>
      </c>
      <c r="D110" s="22">
        <v>44.8</v>
      </c>
      <c r="E110" s="23">
        <v>44.8</v>
      </c>
      <c r="F110" s="8">
        <v>44.8</v>
      </c>
      <c r="G110" s="59">
        <v>1</v>
      </c>
      <c r="H110" s="60">
        <v>1</v>
      </c>
    </row>
    <row r="111" spans="1:8" ht="9.75" customHeight="1" hidden="1">
      <c r="A111" s="21">
        <v>1002</v>
      </c>
      <c r="B111" s="20" t="s">
        <v>55</v>
      </c>
      <c r="C111" s="21">
        <v>2</v>
      </c>
      <c r="D111" s="22">
        <v>30</v>
      </c>
      <c r="E111" s="23">
        <v>91.7</v>
      </c>
      <c r="F111" s="8">
        <v>91.7</v>
      </c>
      <c r="G111" s="59">
        <v>1</v>
      </c>
      <c r="H111" s="60"/>
    </row>
    <row r="112" spans="1:8" ht="12.75" hidden="1">
      <c r="A112" s="21">
        <v>801</v>
      </c>
      <c r="B112" s="18" t="s">
        <v>76</v>
      </c>
      <c r="C112" s="57">
        <v>2</v>
      </c>
      <c r="D112" s="22">
        <v>115</v>
      </c>
      <c r="E112" s="23"/>
      <c r="F112" s="8"/>
      <c r="G112" s="59"/>
      <c r="H112" s="60"/>
    </row>
    <row r="113" spans="1:8" ht="12.75">
      <c r="A113" s="9">
        <v>1003</v>
      </c>
      <c r="B113" s="18" t="s">
        <v>133</v>
      </c>
      <c r="C113" s="123"/>
      <c r="D113" s="10"/>
      <c r="E113" s="11"/>
      <c r="F113" s="14"/>
      <c r="G113" s="61"/>
      <c r="H113" s="58"/>
    </row>
    <row r="114" spans="1:8" ht="12.75">
      <c r="A114" s="9">
        <v>1102</v>
      </c>
      <c r="B114" s="20" t="s">
        <v>75</v>
      </c>
      <c r="C114" s="9">
        <v>2</v>
      </c>
      <c r="D114" s="77">
        <v>22</v>
      </c>
      <c r="E114" s="78">
        <v>22</v>
      </c>
      <c r="F114" s="79">
        <v>0</v>
      </c>
      <c r="G114" s="61">
        <f>F114/E114</f>
        <v>0</v>
      </c>
      <c r="H114" s="58">
        <f>F114/D114</f>
        <v>0</v>
      </c>
    </row>
    <row r="115" spans="1:8" ht="12.75" hidden="1">
      <c r="A115" s="9"/>
      <c r="B115" s="10"/>
      <c r="C115" s="9"/>
      <c r="D115" s="10"/>
      <c r="E115" s="11"/>
      <c r="F115" s="14" t="s">
        <v>112</v>
      </c>
      <c r="G115" s="61"/>
      <c r="H115" s="58"/>
    </row>
    <row r="116" spans="1:8" ht="12.75">
      <c r="A116" s="15">
        <v>9600</v>
      </c>
      <c r="B116" s="20" t="s">
        <v>56</v>
      </c>
      <c r="C116" s="15">
        <v>2</v>
      </c>
      <c r="D116" s="103">
        <f>D83</f>
        <v>8484.005000000001</v>
      </c>
      <c r="E116" s="104">
        <f>E83</f>
        <v>9843.761840000001</v>
      </c>
      <c r="F116" s="142">
        <f>F83</f>
        <v>4335.29611</v>
      </c>
      <c r="G116" s="68">
        <f>F116/E116</f>
        <v>0.4404105036738678</v>
      </c>
      <c r="H116" s="69">
        <f>F116/D116</f>
        <v>0.5109964114825486</v>
      </c>
    </row>
    <row r="117" spans="1:8" ht="12.75">
      <c r="A117" s="35"/>
      <c r="B117" s="33" t="s">
        <v>57</v>
      </c>
      <c r="C117" s="6"/>
      <c r="D117" s="28"/>
      <c r="E117" s="7"/>
      <c r="F117" s="12"/>
      <c r="G117" s="64"/>
      <c r="H117" s="65"/>
    </row>
    <row r="118" spans="1:8" ht="12.75">
      <c r="A118" s="36">
        <v>7900</v>
      </c>
      <c r="B118" s="18" t="s">
        <v>58</v>
      </c>
      <c r="C118" s="9">
        <v>3</v>
      </c>
      <c r="D118" s="136">
        <f>D82-D83</f>
        <v>0</v>
      </c>
      <c r="E118" s="104">
        <f>E82-E83</f>
        <v>-1307.2506600000015</v>
      </c>
      <c r="F118" s="112">
        <f>F82-F83</f>
        <v>-51.20314000000053</v>
      </c>
      <c r="G118" s="61"/>
      <c r="H118" s="58"/>
    </row>
    <row r="119" spans="1:8" ht="12.75">
      <c r="A119" s="37"/>
      <c r="B119" s="34" t="s">
        <v>59</v>
      </c>
      <c r="C119" s="26"/>
      <c r="D119" s="25"/>
      <c r="E119" s="24"/>
      <c r="F119" s="27"/>
      <c r="G119" s="62"/>
      <c r="H119" s="63"/>
    </row>
    <row r="120" spans="2:8" ht="12.75">
      <c r="B120" s="3"/>
      <c r="C120" s="3"/>
      <c r="D120" s="3"/>
      <c r="E120" s="3"/>
      <c r="F120" s="3"/>
      <c r="G120" s="70"/>
      <c r="H120" s="71"/>
    </row>
    <row r="121" spans="1:8" ht="12.75">
      <c r="A121" s="52" t="s">
        <v>147</v>
      </c>
      <c r="B121" s="52"/>
      <c r="C121" s="53"/>
      <c r="D121" s="53"/>
      <c r="E121" s="53"/>
      <c r="F121" s="53"/>
      <c r="G121" s="53"/>
      <c r="H121" s="52"/>
    </row>
    <row r="122" spans="1:8" ht="12.75">
      <c r="A122" s="52"/>
      <c r="B122" s="52"/>
      <c r="C122" s="53"/>
      <c r="D122" s="53"/>
      <c r="E122" s="53"/>
      <c r="F122" s="53"/>
      <c r="G122" s="53"/>
      <c r="H122" s="52"/>
    </row>
    <row r="123" spans="1:8" ht="12.75">
      <c r="A123" s="144" t="s">
        <v>141</v>
      </c>
      <c r="B123" s="145"/>
      <c r="C123" s="145"/>
      <c r="D123" s="145"/>
      <c r="E123" s="145"/>
      <c r="F123" s="145"/>
      <c r="G123" s="145"/>
      <c r="H123" s="145"/>
    </row>
    <row r="124" spans="1:8" ht="12.75">
      <c r="A124" s="132"/>
      <c r="B124" s="133"/>
      <c r="C124" s="133"/>
      <c r="D124" s="133"/>
      <c r="E124" s="133"/>
      <c r="F124" s="133"/>
      <c r="G124" s="133"/>
      <c r="H124" s="133"/>
    </row>
    <row r="125" spans="1:8" ht="12.75">
      <c r="A125" s="132" t="s">
        <v>148</v>
      </c>
      <c r="B125" s="133"/>
      <c r="C125" s="133"/>
      <c r="D125" s="133"/>
      <c r="E125" s="133"/>
      <c r="F125" s="133"/>
      <c r="G125" s="133"/>
      <c r="H125" s="133"/>
    </row>
    <row r="126" spans="1:8" ht="12.75">
      <c r="A126" s="52"/>
      <c r="B126" s="52"/>
      <c r="C126" s="53"/>
      <c r="D126" s="53"/>
      <c r="E126" s="53"/>
      <c r="F126" s="53"/>
      <c r="G126" s="53"/>
      <c r="H126" s="52"/>
    </row>
    <row r="127" spans="1:8" ht="12.75">
      <c r="A127" s="52" t="s">
        <v>117</v>
      </c>
      <c r="B127" s="52"/>
      <c r="C127" s="53"/>
      <c r="D127" s="53"/>
      <c r="E127" s="53"/>
      <c r="F127" s="53"/>
      <c r="G127" s="53"/>
      <c r="H127" s="52"/>
    </row>
    <row r="128" spans="1:8" ht="12.75">
      <c r="A128" s="52" t="s">
        <v>118</v>
      </c>
      <c r="B128" s="52"/>
      <c r="C128" s="53"/>
      <c r="D128" s="53"/>
      <c r="E128" s="53"/>
      <c r="F128" s="53"/>
      <c r="G128" s="53"/>
      <c r="H128" s="52"/>
    </row>
    <row r="129" spans="1:7" ht="12.75">
      <c r="A129" s="52" t="s">
        <v>68</v>
      </c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ht="12.75">
      <c r="G186" s="3"/>
    </row>
  </sheetData>
  <sheetProtection/>
  <mergeCells count="1">
    <mergeCell ref="A123:H123"/>
  </mergeCells>
  <printOptions/>
  <pageMargins left="0.5905511811023623" right="0.3937007874015748" top="0.984251968503937" bottom="0.3937007874015748" header="0.5118110236220472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2020-06-11T06:29:46Z</cp:lastPrinted>
  <dcterms:created xsi:type="dcterms:W3CDTF">2006-05-24T04:26:51Z</dcterms:created>
  <dcterms:modified xsi:type="dcterms:W3CDTF">2020-08-19T07:10:27Z</dcterms:modified>
  <cp:category/>
  <cp:version/>
  <cp:contentType/>
  <cp:contentStatus/>
</cp:coreProperties>
</file>