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<sst xmlns="http://schemas.openxmlformats.org/spreadsheetml/2006/main" count="165" uniqueCount="160">
  <si>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</si>
  <si>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</si>
  <si>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</si>
  <si>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</si>
  <si>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</si>
  <si>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</si>
  <si>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</si>
  <si>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</si>
  <si>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</si>
  <si>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</si>
  <si>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</si>
  <si>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</si>
  <si>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</si>
  <si>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</si>
  <si>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</si>
  <si>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</si>
  <si>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</si>
  <si>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</si>
  <si>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</si>
  <si>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</si>
  <si>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</si>
  <si>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</si>
  <si>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</si>
  <si>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</si>
  <si>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</si>
  <si>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</si>
  <si>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</si>
  <si>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</si>
  <si>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</si>
  <si>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</si>
  <si>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</si>
  <si>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</si>
  <si>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</si>
  <si>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</si>
  <si>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</si>
  <si>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</si>
  <si>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</si>
  <si>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</si>
  <si>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</si>
  <si>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</si>
  <si>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</si>
  <si>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</si>
  <si>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</si>
  <si>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</si>
  <si>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</si>
  <si>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</si>
  <si>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</si>
  <si>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</si>
  <si>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</si>
  <si>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</si>
  <si>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</si>
  <si>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</si>
  <si>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</si>
  <si>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</si>
  <si>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</si>
  <si>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</si>
  <si>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</si>
  <si>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</si>
  <si>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</si>
  <si>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</si>
  <si>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</si>
  <si>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</si>
  <si>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</si>
  <si>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</si>
  <si>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</si>
  <si>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</si>
  <si>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</si>
  <si>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</si>
  <si>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</si>
  <si>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</si>
  <si>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</si>
  <si>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</si>
  <si>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</si>
  <si>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</si>
  <si>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</si>
  <si>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</si>
  <si>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</si>
  <si>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</si>
  <si>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</si>
  <si>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</si>
  <si>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</si>
  <si>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</si>
  <si>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</si>
  <si>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</si>
  <si>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</si>
  <si>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</si>
  <si>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</si>
  <si>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</si>
  <si>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</si>
  <si>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</si>
  <si>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</si>
  <si>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</si>
  <si>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</si>
  <si>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</si>
  <si>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</si>
  <si>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</si>
  <si>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</si>
  <si>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</si>
  <si>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</si>
  <si>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</si>
  <si>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</si>
  <si>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</si>
  <si>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</si>
  <si>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</si>
  <si>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</si>
  <si>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</si>
  <si>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</si>
  <si>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</si>
  <si>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</si>
  <si>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</si>
  <si>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</si>
  <si>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</si>
  <si>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</si>
  <si>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</si>
  <si>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</si>
  <si>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</si>
  <si>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</si>
  <si>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</si>
  <si>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</si>
  <si>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</si>
  <si>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</si>
  <si>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</si>
  <si>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</si>
  <si>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</si>
  <si>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</si>
  <si>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</si>
  <si>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</si>
  <si>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</si>
  <si>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</si>
  <si>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</si>
  <si>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</si>
  <si>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</si>
  <si>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</si>
  <si>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</si>
  <si>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</si>
  <si>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</si>
  <si>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</si>
  <si>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</si>
  <si>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</si>
  <si>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</si>
  <si>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</si>
  <si>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</si>
  <si>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</si>
  <si>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</si>
  <si>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</si>
  <si>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</si>
  <si>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</si>
  <si>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</si>
  <si>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</si>
  <si>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на 2019 год</t>
  </si>
  <si>
    <t>2019 год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</si>
  <si>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</si>
  <si>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</si>
  <si>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 xml:space="preserve">        за 3 кв. 2019 года</t>
  </si>
  <si>
    <t>Рассмотрев итоги исполнения бюджета Приреченского сельсовета за 3 кв. 2019 года Совет депутатов решил:</t>
  </si>
  <si>
    <t>1.Утвердить отчет об исполнении бюджета за 3 кв.2019 года  по доходам сумме 6 882,3 тыс.руб,по расходам 6 297,7тыс.руб.</t>
  </si>
  <si>
    <t>за 3 кв.</t>
  </si>
  <si>
    <t>за 3кв.2019 год</t>
  </si>
  <si>
    <t xml:space="preserve">         РЕШЕНИЕ  № 196</t>
  </si>
  <si>
    <t xml:space="preserve">      От 22 ноября 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</si>
</sst>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="140" zoomScaleNormal="140" zoomScalePageLayoutView="0" workbookViewId="0" topLeftCell="A91">
      <selection activeCell="B21" sqref="B2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8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3"/>
      <c r="F6" s="10"/>
      <c r="G6" s="10"/>
      <c r="H6" s="135"/>
    </row>
    <row r="7" spans="1:8" ht="9.75" customHeight="1">
      <c r="A7" s="45" t="s">
        <v>103</v>
      </c>
      <c r="B7" s="42"/>
      <c r="C7" s="10"/>
      <c r="D7" s="42"/>
      <c r="E7" s="42"/>
      <c r="F7" s="125"/>
      <c r="G7" s="76"/>
      <c r="H7" s="123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158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159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153</v>
      </c>
      <c r="C17" s="1"/>
      <c r="D17" s="1"/>
      <c r="E17" s="1"/>
      <c r="F17" s="41"/>
      <c r="G17" s="1"/>
    </row>
    <row r="18" spans="1:9" ht="12.75">
      <c r="A18" s="48" t="s">
        <v>154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155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156</v>
      </c>
      <c r="F27" s="14"/>
      <c r="G27" s="14" t="s">
        <v>157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150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149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D32+D63</f>
        <v>9073.08</v>
      </c>
      <c r="E31" s="104">
        <f>E32+E63</f>
        <v>9239.00593</v>
      </c>
      <c r="F31" s="112">
        <f>F32+F63</f>
        <v>6882.281540000001</v>
      </c>
      <c r="G31" s="91">
        <f aca="true" t="shared" si="0" ref="G31:G40">F31/E31</f>
        <v>0.7449158050275222</v>
      </c>
      <c r="H31" s="69">
        <f aca="true" t="shared" si="1" ref="H31:H40">F31/D31</f>
        <v>0.75853861533239</v>
      </c>
    </row>
    <row r="32" spans="1:8" ht="9.75" customHeight="1">
      <c r="A32" s="19" t="s">
        <v>3</v>
      </c>
      <c r="B32" s="20" t="s">
        <v>14</v>
      </c>
      <c r="C32" s="21">
        <v>1</v>
      </c>
      <c r="D32" s="132">
        <f>D33+D35+D36+D38+D43+D51</f>
        <v>1943.238</v>
      </c>
      <c r="E32" s="128">
        <f>E33+E35+E36+E38+E43+E51+E57+E52</f>
        <v>2001.86393</v>
      </c>
      <c r="F32" s="114">
        <f>F33+F35+F36+F38+F42+F43+F51+F58+F57+F60+F52</f>
        <v>1343.6255400000002</v>
      </c>
      <c r="G32" s="59">
        <f t="shared" si="0"/>
        <v>0.6711872469773709</v>
      </c>
      <c r="H32" s="60">
        <f t="shared" si="1"/>
        <v>0.6914364272415423</v>
      </c>
    </row>
    <row r="33" spans="1:8" ht="9" customHeight="1">
      <c r="A33" s="23" t="s">
        <v>121</v>
      </c>
      <c r="B33" s="10" t="s">
        <v>71</v>
      </c>
      <c r="C33" s="9">
        <v>1</v>
      </c>
      <c r="D33" s="95">
        <f>D34</f>
        <v>448</v>
      </c>
      <c r="E33" s="98">
        <f>E34</f>
        <v>448</v>
      </c>
      <c r="F33" s="93">
        <f>F34</f>
        <v>329.49109</v>
      </c>
      <c r="G33" s="61">
        <f t="shared" si="0"/>
        <v>0.7354711830357142</v>
      </c>
      <c r="H33" s="58">
        <f t="shared" si="1"/>
        <v>0.7354711830357142</v>
      </c>
    </row>
    <row r="34" spans="1:8" ht="9.75" customHeight="1">
      <c r="A34" s="23" t="s">
        <v>122</v>
      </c>
      <c r="B34" s="22" t="s">
        <v>72</v>
      </c>
      <c r="C34" s="21">
        <v>1</v>
      </c>
      <c r="D34" s="96">
        <v>448</v>
      </c>
      <c r="E34" s="99">
        <v>448</v>
      </c>
      <c r="F34" s="92">
        <v>329.49109</v>
      </c>
      <c r="G34" s="59">
        <f t="shared" si="0"/>
        <v>0.7354711830357142</v>
      </c>
      <c r="H34" s="60">
        <f t="shared" si="1"/>
        <v>0.7354711830357142</v>
      </c>
    </row>
    <row r="35" spans="1:8" ht="11.25" customHeight="1">
      <c r="A35" s="24" t="s">
        <v>115</v>
      </c>
      <c r="B35" s="10" t="s">
        <v>116</v>
      </c>
      <c r="C35" s="9">
        <v>1</v>
      </c>
      <c r="D35" s="95">
        <v>424.188</v>
      </c>
      <c r="E35" s="98">
        <v>418.423</v>
      </c>
      <c r="F35" s="93">
        <v>346.78491</v>
      </c>
      <c r="G35" s="59">
        <f t="shared" si="0"/>
        <v>0.8287902672654228</v>
      </c>
      <c r="H35" s="59">
        <f t="shared" si="1"/>
        <v>0.8175264505360832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3</v>
      </c>
      <c r="E36" s="98">
        <f>E37</f>
        <v>3</v>
      </c>
      <c r="F36" s="93">
        <f>F37</f>
        <v>0.7865</v>
      </c>
      <c r="G36" s="131">
        <f t="shared" si="0"/>
        <v>0.26216666666666666</v>
      </c>
      <c r="H36" s="131">
        <f t="shared" si="1"/>
        <v>0.26216666666666666</v>
      </c>
    </row>
    <row r="37" spans="1:8" ht="9.75" customHeight="1">
      <c r="A37" s="11" t="s">
        <v>123</v>
      </c>
      <c r="B37" s="22" t="s">
        <v>16</v>
      </c>
      <c r="C37" s="21">
        <v>1</v>
      </c>
      <c r="D37" s="96">
        <v>3</v>
      </c>
      <c r="E37" s="99">
        <v>3</v>
      </c>
      <c r="F37" s="92">
        <v>0.7865</v>
      </c>
      <c r="G37" s="131">
        <f t="shared" si="0"/>
        <v>0.26216666666666666</v>
      </c>
      <c r="H37" s="131">
        <f t="shared" si="1"/>
        <v>0.26216666666666666</v>
      </c>
    </row>
    <row r="38" spans="1:8" ht="9.75" customHeight="1">
      <c r="A38" s="23" t="s">
        <v>124</v>
      </c>
      <c r="B38" s="25" t="s">
        <v>17</v>
      </c>
      <c r="C38" s="26">
        <v>1</v>
      </c>
      <c r="D38" s="97">
        <f>D39+D40</f>
        <v>901</v>
      </c>
      <c r="E38" s="100">
        <f>E39+E40</f>
        <v>901</v>
      </c>
      <c r="F38" s="94">
        <f>F39+F40</f>
        <v>550.38534</v>
      </c>
      <c r="G38" s="62">
        <f t="shared" si="0"/>
        <v>0.6108605327413985</v>
      </c>
      <c r="H38" s="63">
        <f t="shared" si="1"/>
        <v>0.6108605327413985</v>
      </c>
    </row>
    <row r="39" spans="1:8" ht="9" customHeight="1">
      <c r="A39" s="11" t="s">
        <v>125</v>
      </c>
      <c r="B39" s="10" t="s">
        <v>18</v>
      </c>
      <c r="C39" s="9">
        <v>1</v>
      </c>
      <c r="D39" s="95">
        <v>95</v>
      </c>
      <c r="E39" s="98">
        <v>95</v>
      </c>
      <c r="F39" s="93">
        <v>16.42327</v>
      </c>
      <c r="G39" s="59">
        <f t="shared" si="0"/>
        <v>0.17287652631578945</v>
      </c>
      <c r="H39" s="59">
        <f t="shared" si="1"/>
        <v>0.17287652631578945</v>
      </c>
    </row>
    <row r="40" spans="1:8" ht="9" customHeight="1">
      <c r="A40" s="11" t="s">
        <v>126</v>
      </c>
      <c r="B40" s="22" t="s">
        <v>19</v>
      </c>
      <c r="C40" s="21">
        <v>1</v>
      </c>
      <c r="D40" s="96">
        <v>806</v>
      </c>
      <c r="E40" s="99">
        <v>806</v>
      </c>
      <c r="F40" s="92">
        <v>533.96207</v>
      </c>
      <c r="G40" s="59">
        <f t="shared" si="0"/>
        <v>0.6624839578163773</v>
      </c>
      <c r="H40" s="60">
        <f t="shared" si="1"/>
        <v>0.6624839578163773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117.7875</v>
      </c>
      <c r="G43" s="61">
        <f>F43/E43</f>
        <v>0.7499999999999999</v>
      </c>
      <c r="H43" s="61">
        <f>F43/D43</f>
        <v>0.7499999999999999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127</v>
      </c>
      <c r="B51" s="73" t="s">
        <v>77</v>
      </c>
      <c r="C51" s="6"/>
      <c r="D51" s="84">
        <v>10</v>
      </c>
      <c r="E51" s="85">
        <v>10</v>
      </c>
      <c r="F51" s="83">
        <v>0.4</v>
      </c>
      <c r="G51" s="61">
        <f>F51/E51</f>
        <v>0.04</v>
      </c>
      <c r="H51" s="61">
        <f>F51/D51</f>
        <v>0.04</v>
      </c>
    </row>
    <row r="52" spans="1:8" ht="9" customHeight="1">
      <c r="A52" s="7" t="s">
        <v>146</v>
      </c>
      <c r="B52" s="29" t="s">
        <v>148</v>
      </c>
      <c r="C52" s="9">
        <v>1</v>
      </c>
      <c r="D52" s="10"/>
      <c r="E52" s="126">
        <v>64.39093</v>
      </c>
      <c r="F52" s="127">
        <v>-6.0098</v>
      </c>
      <c r="G52" s="61"/>
      <c r="H52" s="58"/>
    </row>
    <row r="53" spans="1:8" ht="9" customHeight="1">
      <c r="A53" s="11"/>
      <c r="B53" s="30" t="s">
        <v>147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83">
        <v>4</v>
      </c>
      <c r="G60" s="74"/>
      <c r="H60" s="75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3"/>
      <c r="G61" s="74"/>
      <c r="H61" s="75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3"/>
      <c r="G62" s="74"/>
      <c r="H62" s="75"/>
    </row>
    <row r="63" spans="1:8" ht="12.75">
      <c r="A63" s="19" t="s">
        <v>28</v>
      </c>
      <c r="B63" s="20" t="s">
        <v>29</v>
      </c>
      <c r="C63" s="9">
        <v>1</v>
      </c>
      <c r="D63" s="102">
        <f>D67+D71+D72+D78</f>
        <v>7129.842</v>
      </c>
      <c r="E63" s="101">
        <f>E67+E71+E72+E70+E69+E78</f>
        <v>7237.142</v>
      </c>
      <c r="F63" s="105">
        <f>F67+F72+F71+F70+F69+F78+F79</f>
        <v>5538.656000000001</v>
      </c>
      <c r="G63" s="64">
        <f>F63/E63</f>
        <v>0.7653098419237871</v>
      </c>
      <c r="H63" s="65">
        <f>F63/D63</f>
        <v>0.7768273125828036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4"/>
      <c r="H66" s="65"/>
    </row>
    <row r="67" spans="1:8" ht="12.75">
      <c r="A67" s="7" t="s">
        <v>139</v>
      </c>
      <c r="B67" s="33" t="s">
        <v>34</v>
      </c>
      <c r="C67" s="21">
        <v>1</v>
      </c>
      <c r="D67" s="77">
        <v>6420</v>
      </c>
      <c r="E67" s="129">
        <v>6420</v>
      </c>
      <c r="F67" s="79">
        <v>4814.979</v>
      </c>
      <c r="G67" s="61">
        <f>F67/E67</f>
        <v>0.7499967289719627</v>
      </c>
      <c r="H67" s="58">
        <f>F67/D67</f>
        <v>0.7499967289719627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137</v>
      </c>
      <c r="B69" s="18" t="s">
        <v>118</v>
      </c>
      <c r="C69" s="9">
        <v>1</v>
      </c>
      <c r="D69" s="10"/>
      <c r="E69" s="98">
        <v>107.3</v>
      </c>
      <c r="F69" s="93">
        <v>70.041</v>
      </c>
      <c r="G69" s="61"/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7">
        <v>485</v>
      </c>
      <c r="E71" s="78">
        <v>485</v>
      </c>
      <c r="F71" s="79">
        <v>485</v>
      </c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7">
        <f>D73+D75</f>
        <v>224.842</v>
      </c>
      <c r="E72" s="78">
        <f>E73+E75</f>
        <v>224.842</v>
      </c>
      <c r="F72" s="79">
        <v>168.636</v>
      </c>
      <c r="G72" s="61">
        <f>F72/E72</f>
        <v>0.7500200140543136</v>
      </c>
      <c r="H72" s="58">
        <f>F72/D72</f>
        <v>0.7500200140543136</v>
      </c>
    </row>
    <row r="73" spans="1:8" ht="10.5" customHeight="1">
      <c r="A73" s="7" t="s">
        <v>141</v>
      </c>
      <c r="B73" s="28" t="s">
        <v>38</v>
      </c>
      <c r="C73" s="9"/>
      <c r="D73" s="86"/>
      <c r="E73" s="85"/>
      <c r="F73" s="105"/>
      <c r="G73" s="64"/>
      <c r="H73" s="65"/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2"/>
      <c r="H74" s="63"/>
    </row>
    <row r="75" spans="1:8" ht="9.75" customHeight="1">
      <c r="A75" s="7" t="s">
        <v>140</v>
      </c>
      <c r="B75" s="28" t="s">
        <v>40</v>
      </c>
      <c r="C75" s="9">
        <v>1</v>
      </c>
      <c r="D75" s="77">
        <v>224.842</v>
      </c>
      <c r="E75" s="78">
        <v>224.842</v>
      </c>
      <c r="F75" s="79">
        <v>112.424</v>
      </c>
      <c r="G75" s="61">
        <f>F75/E75</f>
        <v>0.5000133427028758</v>
      </c>
      <c r="H75" s="58">
        <f>F75/D75</f>
        <v>0.5000133427028758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8"/>
      <c r="F77" s="79"/>
      <c r="G77" s="61"/>
      <c r="H77" s="58"/>
    </row>
    <row r="78" spans="1:8" ht="9" customHeight="1">
      <c r="A78" s="11" t="s">
        <v>142</v>
      </c>
      <c r="B78" s="10" t="s">
        <v>136</v>
      </c>
      <c r="C78" s="9">
        <v>1</v>
      </c>
      <c r="D78" s="10"/>
      <c r="E78" s="78"/>
      <c r="F78" s="79"/>
      <c r="G78" s="61"/>
      <c r="H78" s="58"/>
    </row>
    <row r="79" spans="1:8" ht="26.25" customHeight="1">
      <c r="A79" s="11" t="s">
        <v>144</v>
      </c>
      <c r="B79" s="130" t="s">
        <v>145</v>
      </c>
      <c r="C79" s="9">
        <v>1</v>
      </c>
      <c r="D79" s="10"/>
      <c r="E79" s="78"/>
      <c r="F79" s="79"/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3">
        <f>D31</f>
        <v>9073.08</v>
      </c>
      <c r="E80" s="104">
        <f>E31</f>
        <v>9239.00593</v>
      </c>
      <c r="F80" s="112">
        <f>F31</f>
        <v>6882.281540000001</v>
      </c>
      <c r="G80" s="91">
        <f>F80/E80</f>
        <v>0.7449158050275222</v>
      </c>
      <c r="H80" s="69">
        <f>F80/D80</f>
        <v>0.75853861533239</v>
      </c>
    </row>
    <row r="81" spans="1:8" ht="9" customHeight="1">
      <c r="A81" s="19"/>
      <c r="B81" s="18" t="s">
        <v>43</v>
      </c>
      <c r="C81" s="21">
        <v>2</v>
      </c>
      <c r="D81" s="103">
        <f>D82+D91+D92+D96+D100+D104+D105+D112+D111</f>
        <v>9073.08</v>
      </c>
      <c r="E81" s="104">
        <f>E82+E91+E92+E96+E100+E104+E105+E107+E112+E111</f>
        <v>9668.22435</v>
      </c>
      <c r="F81" s="112">
        <f>F82+F91+F92+F96+F100+F104+F105+F107+F112+F111</f>
        <v>6297.6738399999995</v>
      </c>
      <c r="G81" s="68">
        <f>F81/E81</f>
        <v>0.6513785377766911</v>
      </c>
      <c r="H81" s="69">
        <f>F81/D81</f>
        <v>0.6941054019142341</v>
      </c>
    </row>
    <row r="82" spans="1:8" ht="12.75">
      <c r="A82" s="15">
        <v>100</v>
      </c>
      <c r="B82" s="20" t="s">
        <v>44</v>
      </c>
      <c r="C82" s="6">
        <v>2</v>
      </c>
      <c r="D82" s="108">
        <f>D83+D85+D88+D89+D90</f>
        <v>2957.546</v>
      </c>
      <c r="E82" s="109">
        <f>E83+E85+E88+E90+E89</f>
        <v>3222.5050000000006</v>
      </c>
      <c r="F82" s="110">
        <f>F83+F85+F88+F90+F89</f>
        <v>2393.13144</v>
      </c>
      <c r="G82" s="59">
        <f>F82/E82</f>
        <v>0.7426307918839535</v>
      </c>
      <c r="H82" s="60">
        <f>F82/D82</f>
        <v>0.8091611897160688</v>
      </c>
    </row>
    <row r="83" spans="1:8" ht="11.25" customHeight="1">
      <c r="A83" s="6">
        <v>102</v>
      </c>
      <c r="B83" s="28" t="s">
        <v>45</v>
      </c>
      <c r="C83" s="26"/>
      <c r="D83" s="84">
        <v>845.2</v>
      </c>
      <c r="E83" s="101">
        <v>845.2</v>
      </c>
      <c r="F83" s="105">
        <v>654.69836</v>
      </c>
      <c r="G83" s="64">
        <f>F83/E83</f>
        <v>0.7746076194983436</v>
      </c>
      <c r="H83" s="65">
        <f>F83/D83</f>
        <v>0.7746076194983436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2"/>
      <c r="H84" s="63"/>
    </row>
    <row r="85" spans="1:8" ht="9" customHeight="1">
      <c r="A85" s="6">
        <v>104</v>
      </c>
      <c r="B85" s="28" t="s">
        <v>47</v>
      </c>
      <c r="C85" s="9">
        <v>2</v>
      </c>
      <c r="D85" s="102">
        <v>2051.446</v>
      </c>
      <c r="E85" s="106">
        <v>2278.905</v>
      </c>
      <c r="F85" s="105">
        <v>1640.40808</v>
      </c>
      <c r="G85" s="64">
        <f>F85/E85</f>
        <v>0.7198229325048652</v>
      </c>
      <c r="H85" s="65">
        <f>F85/D85</f>
        <v>0.7996350281703735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2"/>
      <c r="H87" s="63"/>
    </row>
    <row r="88" spans="1:8" ht="12.75">
      <c r="A88" s="9">
        <v>106</v>
      </c>
      <c r="B88" s="10" t="s">
        <v>105</v>
      </c>
      <c r="C88" s="9">
        <v>2</v>
      </c>
      <c r="D88" s="77">
        <v>58.9</v>
      </c>
      <c r="E88" s="89">
        <v>58.9</v>
      </c>
      <c r="F88" s="77">
        <v>58.9</v>
      </c>
      <c r="G88" s="88">
        <f>F88/E88</f>
        <v>1</v>
      </c>
      <c r="H88" s="58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5"/>
      <c r="E89" s="121"/>
      <c r="F89" s="122"/>
      <c r="G89" s="88"/>
      <c r="H89" s="58"/>
    </row>
    <row r="90" spans="1:8" ht="12.75">
      <c r="A90" s="9">
        <v>113</v>
      </c>
      <c r="B90" s="90" t="s">
        <v>111</v>
      </c>
      <c r="C90" s="26"/>
      <c r="D90" s="107">
        <v>2</v>
      </c>
      <c r="E90" s="107">
        <v>39.5</v>
      </c>
      <c r="F90" s="111">
        <v>39.125</v>
      </c>
      <c r="G90" s="113">
        <f>F90/E90</f>
        <v>0.990506329113924</v>
      </c>
      <c r="H90" s="65">
        <f>F90/D90</f>
        <v>19.5625</v>
      </c>
    </row>
    <row r="91" spans="1:8" ht="12.75">
      <c r="A91" s="6">
        <v>200</v>
      </c>
      <c r="B91" s="55" t="s">
        <v>113</v>
      </c>
      <c r="C91" s="26"/>
      <c r="D91" s="84">
        <v>224.842</v>
      </c>
      <c r="E91" s="85">
        <v>224.842</v>
      </c>
      <c r="F91" s="105">
        <v>153.82473</v>
      </c>
      <c r="G91" s="64">
        <f>F91/E91</f>
        <v>0.6841458891132439</v>
      </c>
      <c r="H91" s="65">
        <f>F91/D91</f>
        <v>0.6841458891132439</v>
      </c>
    </row>
    <row r="92" spans="1:8" ht="9" customHeight="1">
      <c r="A92" s="35">
        <v>300</v>
      </c>
      <c r="B92" s="33" t="s">
        <v>50</v>
      </c>
      <c r="C92" s="9"/>
      <c r="D92" s="84">
        <f>D94+D95</f>
        <v>620.924</v>
      </c>
      <c r="E92" s="85">
        <f>E94+E95</f>
        <v>620.924</v>
      </c>
      <c r="F92" s="83">
        <f>F94+F95</f>
        <v>429.276</v>
      </c>
      <c r="G92" s="64">
        <f>F92/E92</f>
        <v>0.6913503101828887</v>
      </c>
      <c r="H92" s="64">
        <f>F92/D92</f>
        <v>0.6913503101828887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7"/>
      <c r="E94" s="78"/>
      <c r="F94" s="79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0">
        <v>620.924</v>
      </c>
      <c r="E95" s="81">
        <v>620.924</v>
      </c>
      <c r="F95" s="82">
        <v>429.276</v>
      </c>
      <c r="G95" s="64">
        <f>F95/E95</f>
        <v>0.6913503101828887</v>
      </c>
      <c r="H95" s="64">
        <f>F95/D95</f>
        <v>0.6913503101828887</v>
      </c>
    </row>
    <row r="96" spans="1:8" ht="9" customHeight="1">
      <c r="A96" s="15">
        <v>400</v>
      </c>
      <c r="B96" s="20" t="s">
        <v>107</v>
      </c>
      <c r="C96" s="9">
        <v>2</v>
      </c>
      <c r="D96" s="80">
        <f>D98+D99</f>
        <v>1417.188</v>
      </c>
      <c r="E96" s="109">
        <f>E98+E99</f>
        <v>1574.03235</v>
      </c>
      <c r="F96" s="92">
        <f>F98+F99</f>
        <v>1397.16662</v>
      </c>
      <c r="G96" s="64">
        <f>F96/E96</f>
        <v>0.8876352636589712</v>
      </c>
      <c r="H96" s="64">
        <f>F96/D96</f>
        <v>0.9858724601111496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1"/>
      <c r="F97" s="82"/>
      <c r="G97" s="64"/>
      <c r="H97" s="64"/>
    </row>
    <row r="98" spans="1:8" ht="9.75" customHeight="1">
      <c r="A98" s="21">
        <v>409</v>
      </c>
      <c r="B98" s="22" t="s">
        <v>108</v>
      </c>
      <c r="C98" s="9">
        <v>2</v>
      </c>
      <c r="D98" s="80">
        <v>1417.188</v>
      </c>
      <c r="E98" s="109">
        <v>1574.03235</v>
      </c>
      <c r="F98" s="92">
        <v>1397.16662</v>
      </c>
      <c r="G98" s="64">
        <f>F98/E98</f>
        <v>0.8876352636589712</v>
      </c>
      <c r="H98" s="64">
        <f>F98/D98</f>
        <v>0.9858724601111496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1"/>
      <c r="F99" s="82"/>
      <c r="G99" s="64"/>
      <c r="H99" s="64"/>
    </row>
    <row r="100" spans="1:8" ht="12.75">
      <c r="A100" s="15">
        <v>500</v>
      </c>
      <c r="B100" s="20" t="s">
        <v>53</v>
      </c>
      <c r="C100" s="9">
        <v>2</v>
      </c>
      <c r="D100" s="96">
        <f>D102+D103+D101</f>
        <v>1350</v>
      </c>
      <c r="E100" s="109">
        <f>E101+E102+E103</f>
        <v>1260.071</v>
      </c>
      <c r="F100" s="92">
        <f>F101+F102+F103</f>
        <v>343.05246999999997</v>
      </c>
      <c r="G100" s="59">
        <f>F100/E100</f>
        <v>0.2722485240911028</v>
      </c>
      <c r="H100" s="60">
        <f>F100/D100</f>
        <v>0.2541129407407407</v>
      </c>
    </row>
    <row r="101" spans="1:8" ht="12.75">
      <c r="A101" s="9">
        <v>501</v>
      </c>
      <c r="B101" s="10" t="s">
        <v>54</v>
      </c>
      <c r="C101" s="6">
        <v>2</v>
      </c>
      <c r="D101" s="77">
        <v>200</v>
      </c>
      <c r="E101" s="81">
        <v>200</v>
      </c>
      <c r="F101" s="93">
        <v>158.12129</v>
      </c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7">
        <v>365</v>
      </c>
      <c r="E102" s="85">
        <v>365</v>
      </c>
      <c r="F102" s="120">
        <v>62.889</v>
      </c>
      <c r="G102" s="61">
        <f>F102/E102</f>
        <v>0.17229863013698632</v>
      </c>
      <c r="H102" s="58">
        <f>F102/D102</f>
        <v>0.17229863013698632</v>
      </c>
    </row>
    <row r="103" spans="1:8" ht="12.75">
      <c r="A103" s="9">
        <v>503</v>
      </c>
      <c r="B103" s="10" t="s">
        <v>109</v>
      </c>
      <c r="C103" s="9">
        <v>2</v>
      </c>
      <c r="D103" s="95">
        <v>785</v>
      </c>
      <c r="E103" s="106">
        <v>695.071</v>
      </c>
      <c r="F103" s="93">
        <v>122.04218</v>
      </c>
      <c r="G103" s="61">
        <f>F103/E103</f>
        <v>0.17558232180597377</v>
      </c>
      <c r="H103" s="58">
        <f>F103/D103</f>
        <v>0.15546774522292994</v>
      </c>
    </row>
    <row r="104" spans="1:8" ht="12.75">
      <c r="A104" s="36">
        <v>707</v>
      </c>
      <c r="B104" s="20" t="s">
        <v>74</v>
      </c>
      <c r="C104" s="21">
        <v>2</v>
      </c>
      <c r="D104" s="77">
        <v>15</v>
      </c>
      <c r="E104" s="78">
        <v>15</v>
      </c>
      <c r="F104" s="79">
        <v>15</v>
      </c>
      <c r="G104" s="61">
        <f>F104/E104</f>
        <v>1</v>
      </c>
      <c r="H104" s="58">
        <f>F104/D104</f>
        <v>1</v>
      </c>
    </row>
    <row r="105" spans="1:8" ht="12.75">
      <c r="A105" s="21">
        <v>801</v>
      </c>
      <c r="B105" s="18" t="s">
        <v>76</v>
      </c>
      <c r="C105" s="21">
        <v>2</v>
      </c>
      <c r="D105" s="108">
        <v>2465.58</v>
      </c>
      <c r="E105" s="109">
        <v>2728.85</v>
      </c>
      <c r="F105" s="110">
        <v>1566.22258</v>
      </c>
      <c r="G105" s="59">
        <f>F105/E105</f>
        <v>0.5739496784359712</v>
      </c>
      <c r="H105" s="60">
        <f>F105/D105</f>
        <v>0.6352349467468101</v>
      </c>
    </row>
    <row r="106" spans="1:8" ht="9" customHeight="1" hidden="1">
      <c r="A106" s="21">
        <v>900</v>
      </c>
      <c r="B106" s="20"/>
      <c r="C106" s="21">
        <v>2</v>
      </c>
      <c r="D106" s="80"/>
      <c r="E106" s="81"/>
      <c r="F106" s="82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0"/>
      <c r="E107" s="81"/>
      <c r="F107" s="82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4"/>
      <c r="D111" s="10"/>
      <c r="E111" s="11"/>
      <c r="F111" s="14"/>
      <c r="G111" s="61"/>
      <c r="H111" s="58"/>
    </row>
    <row r="112" spans="1:8" ht="12.75">
      <c r="A112" s="9">
        <v>1102</v>
      </c>
      <c r="B112" s="20" t="s">
        <v>75</v>
      </c>
      <c r="C112" s="9">
        <v>2</v>
      </c>
      <c r="D112" s="77">
        <v>22</v>
      </c>
      <c r="E112" s="78">
        <v>22</v>
      </c>
      <c r="F112" s="79"/>
      <c r="G112" s="61">
        <f>F112/E112</f>
        <v>0</v>
      </c>
      <c r="H112" s="58">
        <f>F112/D112</f>
        <v>0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3">
        <f>D81</f>
        <v>9073.08</v>
      </c>
      <c r="E114" s="104">
        <f>E81</f>
        <v>9668.22435</v>
      </c>
      <c r="F114" s="112">
        <f>F81</f>
        <v>6297.6738399999995</v>
      </c>
      <c r="G114" s="68">
        <f>F114/E114</f>
        <v>0.6513785377766911</v>
      </c>
      <c r="H114" s="69">
        <f>F114/D114</f>
        <v>0.6941054019142341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4"/>
      <c r="H115" s="65"/>
    </row>
    <row r="116" spans="1:8" ht="12.75">
      <c r="A116" s="36">
        <v>7900</v>
      </c>
      <c r="B116" s="18" t="s">
        <v>58</v>
      </c>
      <c r="C116" s="9">
        <v>3</v>
      </c>
      <c r="D116" s="76">
        <f>-D955</f>
        <v>0</v>
      </c>
      <c r="E116" s="104">
        <f>E80-E81</f>
        <v>-429.21842000000106</v>
      </c>
      <c r="F116" s="112">
        <f>F80-F81</f>
        <v>584.6077000000014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2"/>
      <c r="H117" s="63"/>
    </row>
    <row r="118" spans="2:8" ht="12.75">
      <c r="B118" s="3"/>
      <c r="C118" s="3"/>
      <c r="D118" s="3"/>
      <c r="E118" s="3"/>
      <c r="F118" s="3"/>
      <c r="G118" s="70"/>
      <c r="H118" s="71"/>
    </row>
    <row r="119" spans="1:8" ht="12.75">
      <c r="A119" s="52" t="s">
        <v>151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6" t="s">
        <v>143</v>
      </c>
      <c r="B121" s="137"/>
      <c r="C121" s="137"/>
      <c r="D121" s="137"/>
      <c r="E121" s="137"/>
      <c r="F121" s="137"/>
      <c r="G121" s="137"/>
      <c r="H121" s="137"/>
    </row>
    <row r="122" spans="1:8" ht="12.75">
      <c r="A122" s="133"/>
      <c r="B122" s="134"/>
      <c r="C122" s="134"/>
      <c r="D122" s="134"/>
      <c r="E122" s="134"/>
      <c r="F122" s="134"/>
      <c r="G122" s="134"/>
      <c r="H122" s="134"/>
    </row>
    <row r="123" spans="1:8" ht="12.75">
      <c r="A123" s="133" t="s">
        <v>152</v>
      </c>
      <c r="B123" s="134"/>
      <c r="C123" s="134"/>
      <c r="D123" s="134"/>
      <c r="E123" s="134"/>
      <c r="F123" s="134"/>
      <c r="G123" s="134"/>
      <c r="H123" s="134"/>
    </row>
    <row r="124" spans="1:8" ht="12.75">
      <c r="A124" s="52"/>
      <c r="B124" s="52"/>
      <c r="C124" s="53"/>
      <c r="D124" s="53"/>
      <c r="E124" s="53"/>
      <c r="F124" s="53"/>
      <c r="G124" s="53"/>
      <c r="H124" s="52"/>
    </row>
    <row r="125" spans="1:8" ht="12.75">
      <c r="A125" s="52" t="s">
        <v>119</v>
      </c>
      <c r="B125" s="52"/>
      <c r="C125" s="53"/>
      <c r="D125" s="53"/>
      <c r="E125" s="53"/>
      <c r="F125" s="53"/>
      <c r="G125" s="53"/>
      <c r="H125" s="52"/>
    </row>
    <row r="126" spans="1:8" ht="12.75">
      <c r="A126" s="52" t="s">
        <v>120</v>
      </c>
      <c r="B126" s="52"/>
      <c r="C126" s="53"/>
      <c r="D126" s="53"/>
      <c r="E126" s="53"/>
      <c r="F126" s="53"/>
      <c r="G126" s="53"/>
      <c r="H126" s="52"/>
    </row>
    <row r="127" spans="1:7" ht="12.75">
      <c r="A127" s="52" t="s">
        <v>68</v>
      </c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ht="12.75">
      <c r="G184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2019-11-21T09:36:48Z</cp:lastPrinted>
  <dcterms:created xsi:type="dcterms:W3CDTF">2006-05-24T04:26:51Z</dcterms:created>
  <dcterms:modified xsi:type="dcterms:W3CDTF">2019-11-22T10:42:58Z</dcterms:modified>
  <cp:category/>
  <cp:version/>
  <cp:contentType/>
  <cp:contentStatus/>
</cp:coreProperties>
</file>