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55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<sst xmlns="http://schemas.openxmlformats.org/spreadsheetml/2006/main" count="173" uniqueCount="168">
  <si>
    <t>(в тыс.рублях)</t>
  </si>
  <si>
    <t xml:space="preserve">Код по бюджетной </t>
  </si>
  <si>
    <t>классификации</t>
  </si>
  <si>
    <t>000 1 00 00000 00 0000 000</t>
  </si>
  <si>
    <t>Наименование показателя</t>
  </si>
  <si>
    <t>бюджет</t>
  </si>
  <si>
    <t>принятый</t>
  </si>
  <si>
    <t>Советом</t>
  </si>
  <si>
    <t>депутатов</t>
  </si>
  <si>
    <t>Фактическое исполнение</t>
  </si>
  <si>
    <t>сумма</t>
  </si>
  <si>
    <t>%исполнения</t>
  </si>
  <si>
    <t>Раздел 1.ДОХОДЫ</t>
  </si>
  <si>
    <t>000 1 05 00000 00 0000 000</t>
  </si>
  <si>
    <t>ДОХОДЫ</t>
  </si>
  <si>
    <t>НАЛОГИ НА СОВОКУПНЫЙ ДОХОД</t>
  </si>
  <si>
    <t>Единый сельскохозяйственный налог</t>
  </si>
  <si>
    <t>НАЛОГИ НА ИМУЩЕСТВО</t>
  </si>
  <si>
    <t>Налоги на имущество физических лиц</t>
  </si>
  <si>
    <t>Земельный налог</t>
  </si>
  <si>
    <t>ДОХОДЫ ОТ ИСПОЛЬЗОВАНИЯ ИМУЩЕСТВА,</t>
  </si>
  <si>
    <t>НАХОДЯЩЕГОСЯ В ГОСУДАРСТВЕННОЙ И</t>
  </si>
  <si>
    <t>МУНИЦИПАЛЬНОЙ СОБСТВЕННОСТИ</t>
  </si>
  <si>
    <t>000 1 11 05000 00 0000 120</t>
  </si>
  <si>
    <t>арендная плата и поступления от продажи права на</t>
  </si>
  <si>
    <t>заключение договоров аренды на земли сельскохозяйственного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</si>
  <si>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</si>
  <si>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</si>
  <si>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</si>
  <si>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</t>
  </si>
  <si>
    <t>бюджетной системы Российской Федерации,</t>
  </si>
  <si>
    <t>кроме бюджетов государственных внебюджетных фондов</t>
  </si>
  <si>
    <t xml:space="preserve">Дотации от других бюджетов бюджетной системы </t>
  </si>
  <si>
    <t>Российской Федерации</t>
  </si>
  <si>
    <t>000 8 50 00000 00 0000 000</t>
  </si>
  <si>
    <t>Итого доходов</t>
  </si>
  <si>
    <t>РАЗДЕЛ 2.РАСХОДЫ</t>
  </si>
  <si>
    <t>Общегосударственные вопросы</t>
  </si>
  <si>
    <t>Функционирование высшего должностного лица субъекта</t>
  </si>
  <si>
    <t>Российской Федерации и органа местного самоуправления</t>
  </si>
  <si>
    <t>Функционирование Правительства Российской Федерации,</t>
  </si>
  <si>
    <t xml:space="preserve">высших органов исполнительной власти субъектов Российской </t>
  </si>
  <si>
    <t>Федерации, местных администраций</t>
  </si>
  <si>
    <t xml:space="preserve">Национальная безопасность и правоохранительная </t>
  </si>
  <si>
    <t>деятельность</t>
  </si>
  <si>
    <t>Обеспечение противопожарной безопасности</t>
  </si>
  <si>
    <t>Жилищно-коммунальное хозяйство</t>
  </si>
  <si>
    <t>Жилищное хозяйство</t>
  </si>
  <si>
    <t>Социальное обеспечение населения</t>
  </si>
  <si>
    <t>ИТОГО РАСХОДОВ</t>
  </si>
  <si>
    <t>РАЗДЕЛ 3.</t>
  </si>
  <si>
    <t>ПРОФИЦИТ БЮДЖЕТА (со знаком "плюс") ДЕФИЦИТ</t>
  </si>
  <si>
    <t>БЮДЖЕТА ( со знаком "минус")</t>
  </si>
  <si>
    <t xml:space="preserve">                       СОВЕТ </t>
  </si>
  <si>
    <t xml:space="preserve">                  ДЕПУТАТОВ</t>
  </si>
  <si>
    <t xml:space="preserve">          МУНИЦИПАЛЬНОГО</t>
  </si>
  <si>
    <t xml:space="preserve">              ОБРАЗОВАНИЯ</t>
  </si>
  <si>
    <t>процент</t>
  </si>
  <si>
    <t>исполнения к</t>
  </si>
  <si>
    <t>годовому</t>
  </si>
  <si>
    <t>плану</t>
  </si>
  <si>
    <t xml:space="preserve">Приреченский сельсовет                        </t>
  </si>
  <si>
    <t>с корректир.</t>
  </si>
  <si>
    <t>НАЛОГИ НА ПРИБЫЛЬ, ДОХОДЫ</t>
  </si>
  <si>
    <t>Налог на доходы физических лиц</t>
  </si>
  <si>
    <t xml:space="preserve">назначения до разграничения государственной собственности </t>
  </si>
  <si>
    <t>Молодежная политика</t>
  </si>
  <si>
    <t>Спорт и физ культура</t>
  </si>
  <si>
    <t>Дома культуры</t>
  </si>
  <si>
    <t>Гос.пошлина</t>
  </si>
  <si>
    <t>000 1 09 00000 00 0000 000</t>
  </si>
  <si>
    <t>ЗАДОЛЖЕННОСТЬ И ПЕРЕРАСЧЕТЫ ПО ОТМЕНЕННЫМ</t>
  </si>
  <si>
    <t>000 1 14 06000 00 0000 430</t>
  </si>
  <si>
    <t>ДОХОДЫ ОТ ПРОДАЖИ МАТЕРИАЛЬНЫХ И НЕМАТЕРИАЛЬН</t>
  </si>
  <si>
    <t>000 1 14 06014 10 0000 430</t>
  </si>
  <si>
    <t>Доходы от продажи земельных участков</t>
  </si>
  <si>
    <t>Земельный налог (по обязательствам, возникшим с 1.01.06)</t>
  </si>
  <si>
    <t>000 1 09 04050 01 0000 110</t>
  </si>
  <si>
    <t>ПРОЧИЕ НЕНАЛОГОВЫЕ ДОХОДЫ</t>
  </si>
  <si>
    <t>Невыясненные поступления, зачисляемые в бюджеты поселений</t>
  </si>
  <si>
    <t>000 1 17 01050 01 0000 180</t>
  </si>
  <si>
    <t>Топливно-энергетический комплекс</t>
  </si>
  <si>
    <t>000 2 02 04014 10 0000 151</t>
  </si>
  <si>
    <t>Иные межбюджетные трансферты</t>
  </si>
  <si>
    <t xml:space="preserve">       ПРИРЕЧЕНСКИЙ СЕЛЬСОВЕТ</t>
  </si>
  <si>
    <t xml:space="preserve">                       НОВООРСКОГО РАЙОНА</t>
  </si>
  <si>
    <t xml:space="preserve">             ____________________________</t>
  </si>
  <si>
    <t xml:space="preserve">           Отчет об исполнении бюджета</t>
  </si>
  <si>
    <t xml:space="preserve">             Муниципального образования</t>
  </si>
  <si>
    <t xml:space="preserve">           Приреченский сельсовет</t>
  </si>
  <si>
    <t xml:space="preserve">    Новоорского района</t>
  </si>
  <si>
    <t xml:space="preserve">       Оренбургской области</t>
  </si>
  <si>
    <t xml:space="preserve">                         ОРЕНБУРГСКОЙ ОБЛАСТИ</t>
  </si>
  <si>
    <t>Обеспечение деят-ти финан.,налог. и тамож.органов и органов (финансово-бюджетного)надзора</t>
  </si>
  <si>
    <t>Органы юстиции</t>
  </si>
  <si>
    <t>Национальная экономика</t>
  </si>
  <si>
    <t>Дорожное хозяйство (дорожные фонды)</t>
  </si>
  <si>
    <t>Благоустройство</t>
  </si>
  <si>
    <t>Субсидии бюджетам РФ и муниципальных образований (межбюджетные субсидии)</t>
  </si>
  <si>
    <t>Другие общегосударственные вопросы</t>
  </si>
  <si>
    <t>Коммунальное хозяйство</t>
  </si>
  <si>
    <t>Национальная оборона</t>
  </si>
  <si>
    <t xml:space="preserve"> </t>
  </si>
  <si>
    <t>000 1 03 02000 01 0000 110</t>
  </si>
  <si>
    <t>Акцизы по подакцизным тов-м (продукции),производимым на территории РФ</t>
  </si>
  <si>
    <t>Другие вопросы в области национальной экономики</t>
  </si>
  <si>
    <t>Дотации б-м посел. на поддержку мер по обеспечению сбалансир-сти б-в</t>
  </si>
  <si>
    <t>000 1 01 00000 00 0000 000</t>
  </si>
  <si>
    <t>000 1 01 02010 01 0000 110</t>
  </si>
  <si>
    <t>000 1 05 03010 01 0000 110</t>
  </si>
  <si>
    <t>000 1 06 00000 00 0000 110</t>
  </si>
  <si>
    <t>000 1 06 01030 01 0000 000</t>
  </si>
  <si>
    <t>000 1 06 06000 00 0000 000</t>
  </si>
  <si>
    <t>000 1 08 04020 01 1000 110</t>
  </si>
  <si>
    <t>Прочие доходы от компенсации затрат бюджетов сельских поселений</t>
  </si>
  <si>
    <t>000 1 13 02995 10 0000 130</t>
  </si>
  <si>
    <t>Обеспечение проведения выборов и референдумов</t>
  </si>
  <si>
    <t>000 1 11 05013 10 0000 120</t>
  </si>
  <si>
    <t xml:space="preserve">Субсидии б-там сельских поселений на софинансирование капит.вложений </t>
  </si>
  <si>
    <t>Социальная политика</t>
  </si>
  <si>
    <t>Прочие межбюджетные трансферты, передаваемые в бюджеты сельских поселений</t>
  </si>
  <si>
    <t>000 1 11 05035 10 0000 120</t>
  </si>
  <si>
    <t>3.Контроль за исполнением данного решения возложить на комиссию по бюджету, правопорядку и муниц.службе.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</si>
  <si>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</si>
  <si>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000 1 11 09000 00 0000 120</t>
  </si>
  <si>
    <t>и муниц.собственности</t>
  </si>
  <si>
    <t>Прочие доходы от использования им-ва и прав, находящиеся в госуд.</t>
  </si>
  <si>
    <t>2.Решение вступает в силу после официального опубликования.</t>
  </si>
  <si>
    <t>4. Направить данное решение в Контрольно-ревизионнную комиссию муниципального образования Новоорский район.</t>
  </si>
  <si>
    <t>000 1 16 02020 02 0000 140</t>
  </si>
  <si>
    <t>Административные штрафы, установленные законами субъектов РФ об админ.правонарушениях, за нарушение мун.правовых актов</t>
  </si>
  <si>
    <t>000 1 16 10032 10 0000 140</t>
  </si>
  <si>
    <t>Прочее возмещение ущерба, причиненного муниципальному имуществу сельского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</si>
  <si>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000 1 16 1023 01 0000 140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</si>
  <si>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</si>
  <si>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               четвертого созыва</t>
  </si>
  <si>
    <t>Председатель Совета депутатов</t>
  </si>
  <si>
    <t>муниципального образования                                                                  Р.М.Шакиров</t>
  </si>
  <si>
    <t>Глава муниципального образования                                                          С.И.Чиков</t>
  </si>
  <si>
    <t>000 1 17 15030 10 0002 150</t>
  </si>
  <si>
    <t>000 1 17 00000 00 0000 000</t>
  </si>
  <si>
    <t>Инициативные платежи (спортивно-игровая площадка)</t>
  </si>
  <si>
    <t>Субсидии б-там сельс.поселений на осущ-е дорож.деят-ти в отношении автом.дорог общ.пользования</t>
  </si>
  <si>
    <t>000 2 02 29999 10 0000 150</t>
  </si>
  <si>
    <t>000 2 02 10000 00 0000 150</t>
  </si>
  <si>
    <t>000 2 02 15002 10 0000 150</t>
  </si>
  <si>
    <t>000 2 02 02771 00 0000 150</t>
  </si>
  <si>
    <t>000 2 02 02000 00 0000 150</t>
  </si>
  <si>
    <t>000 2 02 20216 10 0000 150</t>
  </si>
  <si>
    <t>000 2 02 35118 10 0000 150</t>
  </si>
  <si>
    <t>000 2 02 49999 10 0000 150</t>
  </si>
  <si>
    <t>000 2 18 60010 10 0000 150</t>
  </si>
  <si>
    <t>Прочие субсидии сельских поселений</t>
  </si>
  <si>
    <t>Субвенции бюджетам сельских поселений на осуществление первичного воинского учета на тер-риях, где отсутствуют военные комиссариаты</t>
  </si>
  <si>
    <t>000 2 02 20000 00 0000 150</t>
  </si>
  <si>
    <t>Субсидии бюджетам бюджетной системы РФ (межбюджетные субсидии)</t>
  </si>
  <si>
    <t xml:space="preserve">Доходы от сдачи в аренду имущества, находящегося в операт.управ-ии  </t>
  </si>
  <si>
    <t>органов управления сельс.поселений</t>
  </si>
  <si>
    <t>за год</t>
  </si>
  <si>
    <t xml:space="preserve">        за год 2022 год</t>
  </si>
  <si>
    <t>Рассмотрев итоги исполнения бюджета Приреченского сельсовета за год 2022 Совет депутатов решил:</t>
  </si>
  <si>
    <t>на 2022 год</t>
  </si>
  <si>
    <t xml:space="preserve">за год 2022 </t>
  </si>
  <si>
    <t>000 1 14 02053 10 0000 440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</si>
  <si>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</si>
  <si>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1.Утвердить отчет об исполнении бюджета за год 2022  по доходам сумме 11 668,5 тыс.руб,по расходам 10 725,6 тыс.руб.</t>
  </si>
  <si>
    <t xml:space="preserve">      От 27.06.2023 г.</t>
  </si>
  <si>
    <t xml:space="preserve">         РЕШЕНИЕ  №108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</si>
</sst>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"/>
    <numFmt numFmtId="174" formatCode="0.0"/>
    <numFmt numFmtId="175" formatCode="0.0000"/>
    <numFmt numFmtId="176" formatCode="0.000000"/>
    <numFmt numFmtId="177" formatCode="0.00000"/>
    <numFmt numFmtId="178" formatCode="0.000%"/>
    <numFmt numFmtId="179" formatCode="0.0000000"/>
  </numFmts>
  <fonts count="5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6"/>
      <name val="Times New Roman"/>
      <family val="1"/>
    </font>
    <font>
      <b/>
      <sz val="6"/>
      <name val="Times New Roman"/>
      <family val="1"/>
    </font>
    <font>
      <i/>
      <sz val="6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b/>
      <u val="single"/>
      <sz val="7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b/>
      <i/>
      <sz val="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7"/>
      <name val="Arial Cyr"/>
      <family val="0"/>
    </font>
    <font>
      <b/>
      <sz val="10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13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2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4" fillId="0" borderId="13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15" xfId="0" applyFont="1" applyBorder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9" fontId="3" fillId="0" borderId="0" xfId="0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11" fillId="0" borderId="20" xfId="0" applyFont="1" applyBorder="1" applyAlignment="1">
      <alignment/>
    </xf>
    <xf numFmtId="0" fontId="3" fillId="0" borderId="21" xfId="0" applyFont="1" applyBorder="1" applyAlignment="1">
      <alignment horizontal="center"/>
    </xf>
    <xf numFmtId="172" fontId="3" fillId="0" borderId="13" xfId="57" applyNumberFormat="1" applyFont="1" applyBorder="1" applyAlignment="1">
      <alignment/>
    </xf>
    <xf numFmtId="172" fontId="3" fillId="0" borderId="12" xfId="57" applyNumberFormat="1" applyFont="1" applyBorder="1" applyAlignment="1">
      <alignment/>
    </xf>
    <xf numFmtId="172" fontId="3" fillId="0" borderId="16" xfId="57" applyNumberFormat="1" applyFont="1" applyBorder="1" applyAlignment="1">
      <alignment/>
    </xf>
    <xf numFmtId="172" fontId="3" fillId="0" borderId="15" xfId="57" applyNumberFormat="1" applyFont="1" applyBorder="1" applyAlignment="1">
      <alignment/>
    </xf>
    <xf numFmtId="172" fontId="3" fillId="0" borderId="19" xfId="57" applyNumberFormat="1" applyFont="1" applyBorder="1" applyAlignment="1">
      <alignment/>
    </xf>
    <xf numFmtId="172" fontId="3" fillId="0" borderId="18" xfId="57" applyNumberFormat="1" applyFont="1" applyBorder="1" applyAlignment="1">
      <alignment/>
    </xf>
    <xf numFmtId="172" fontId="3" fillId="0" borderId="14" xfId="57" applyNumberFormat="1" applyFont="1" applyBorder="1" applyAlignment="1">
      <alignment/>
    </xf>
    <xf numFmtId="172" fontId="3" fillId="0" borderId="11" xfId="57" applyNumberFormat="1" applyFont="1" applyBorder="1" applyAlignment="1">
      <alignment/>
    </xf>
    <xf numFmtId="172" fontId="4" fillId="0" borderId="12" xfId="57" applyNumberFormat="1" applyFont="1" applyBorder="1" applyAlignment="1">
      <alignment/>
    </xf>
    <xf numFmtId="172" fontId="4" fillId="0" borderId="16" xfId="57" applyNumberFormat="1" applyFont="1" applyBorder="1" applyAlignment="1">
      <alignment/>
    </xf>
    <xf numFmtId="172" fontId="4" fillId="0" borderId="15" xfId="57" applyNumberFormat="1" applyFont="1" applyBorder="1" applyAlignment="1">
      <alignment/>
    </xf>
    <xf numFmtId="172" fontId="4" fillId="0" borderId="13" xfId="57" applyNumberFormat="1" applyFont="1" applyBorder="1" applyAlignment="1">
      <alignment/>
    </xf>
    <xf numFmtId="172" fontId="0" fillId="0" borderId="0" xfId="0" applyNumberFormat="1" applyBorder="1" applyAlignment="1">
      <alignment/>
    </xf>
    <xf numFmtId="172" fontId="0" fillId="0" borderId="0" xfId="0" applyNumberFormat="1" applyAlignment="1">
      <alignment/>
    </xf>
    <xf numFmtId="0" fontId="6" fillId="0" borderId="16" xfId="0" applyFont="1" applyBorder="1" applyAlignment="1">
      <alignment/>
    </xf>
    <xf numFmtId="0" fontId="11" fillId="0" borderId="16" xfId="0" applyFont="1" applyBorder="1" applyAlignment="1">
      <alignment/>
    </xf>
    <xf numFmtId="172" fontId="4" fillId="0" borderId="14" xfId="57" applyNumberFormat="1" applyFont="1" applyBorder="1" applyAlignment="1">
      <alignment/>
    </xf>
    <xf numFmtId="172" fontId="4" fillId="0" borderId="11" xfId="57" applyNumberFormat="1" applyFont="1" applyBorder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13" xfId="0" applyFont="1" applyBorder="1" applyAlignment="1">
      <alignment/>
    </xf>
    <xf numFmtId="0" fontId="15" fillId="0" borderId="15" xfId="0" applyFont="1" applyBorder="1" applyAlignment="1">
      <alignment/>
    </xf>
    <xf numFmtId="0" fontId="15" fillId="0" borderId="17" xfId="0" applyFont="1" applyBorder="1" applyAlignment="1">
      <alignment/>
    </xf>
    <xf numFmtId="0" fontId="15" fillId="0" borderId="16" xfId="0" applyFont="1" applyBorder="1" applyAlignment="1">
      <alignment/>
    </xf>
    <xf numFmtId="0" fontId="15" fillId="0" borderId="12" xfId="0" applyFont="1" applyBorder="1" applyAlignment="1">
      <alignment/>
    </xf>
    <xf numFmtId="0" fontId="15" fillId="0" borderId="14" xfId="0" applyFont="1" applyBorder="1" applyAlignment="1">
      <alignment/>
    </xf>
    <xf numFmtId="0" fontId="15" fillId="0" borderId="20" xfId="0" applyFont="1" applyBorder="1" applyAlignment="1">
      <alignment/>
    </xf>
    <xf numFmtId="0" fontId="15" fillId="0" borderId="11" xfId="0" applyFont="1" applyBorder="1" applyAlignment="1">
      <alignment/>
    </xf>
    <xf numFmtId="0" fontId="15" fillId="0" borderId="21" xfId="0" applyFont="1" applyBorder="1" applyAlignment="1">
      <alignment/>
    </xf>
    <xf numFmtId="0" fontId="16" fillId="0" borderId="0" xfId="0" applyFont="1" applyBorder="1" applyAlignment="1">
      <alignment horizontal="center"/>
    </xf>
    <xf numFmtId="172" fontId="3" fillId="0" borderId="0" xfId="57" applyNumberFormat="1" applyFont="1" applyBorder="1" applyAlignment="1">
      <alignment/>
    </xf>
    <xf numFmtId="0" fontId="15" fillId="0" borderId="22" xfId="0" applyFont="1" applyBorder="1" applyAlignment="1">
      <alignment/>
    </xf>
    <xf numFmtId="0" fontId="3" fillId="0" borderId="21" xfId="0" applyFont="1" applyBorder="1" applyAlignment="1">
      <alignment/>
    </xf>
    <xf numFmtId="172" fontId="4" fillId="0" borderId="15" xfId="0" applyNumberFormat="1" applyFont="1" applyBorder="1" applyAlignment="1">
      <alignment/>
    </xf>
    <xf numFmtId="174" fontId="15" fillId="0" borderId="12" xfId="0" applyNumberFormat="1" applyFont="1" applyBorder="1" applyAlignment="1">
      <alignment/>
    </xf>
    <xf numFmtId="174" fontId="15" fillId="0" borderId="15" xfId="0" applyNumberFormat="1" applyFont="1" applyBorder="1" applyAlignment="1">
      <alignment/>
    </xf>
    <xf numFmtId="174" fontId="15" fillId="0" borderId="19" xfId="0" applyNumberFormat="1" applyFont="1" applyBorder="1" applyAlignment="1">
      <alignment/>
    </xf>
    <xf numFmtId="174" fontId="15" fillId="0" borderId="0" xfId="0" applyNumberFormat="1" applyFont="1" applyBorder="1" applyAlignment="1">
      <alignment/>
    </xf>
    <xf numFmtId="174" fontId="15" fillId="0" borderId="17" xfId="0" applyNumberFormat="1" applyFont="1" applyBorder="1" applyAlignment="1">
      <alignment/>
    </xf>
    <xf numFmtId="174" fontId="15" fillId="0" borderId="10" xfId="0" applyNumberFormat="1" applyFont="1" applyBorder="1" applyAlignment="1">
      <alignment/>
    </xf>
    <xf numFmtId="174" fontId="15" fillId="0" borderId="13" xfId="0" applyNumberFormat="1" applyFont="1" applyBorder="1" applyAlignment="1">
      <alignment/>
    </xf>
    <xf numFmtId="174" fontId="15" fillId="0" borderId="16" xfId="0" applyNumberFormat="1" applyFont="1" applyBorder="1" applyAlignment="1">
      <alignment/>
    </xf>
    <xf numFmtId="174" fontId="15" fillId="0" borderId="18" xfId="0" applyNumberFormat="1" applyFont="1" applyBorder="1" applyAlignment="1">
      <alignment/>
    </xf>
    <xf numFmtId="173" fontId="15" fillId="0" borderId="11" xfId="0" applyNumberFormat="1" applyFont="1" applyBorder="1" applyAlignment="1">
      <alignment/>
    </xf>
    <xf numFmtId="173" fontId="15" fillId="0" borderId="20" xfId="0" applyNumberFormat="1" applyFont="1" applyBorder="1" applyAlignment="1">
      <alignment/>
    </xf>
    <xf numFmtId="173" fontId="15" fillId="0" borderId="14" xfId="0" applyNumberFormat="1" applyFont="1" applyBorder="1" applyAlignment="1">
      <alignment/>
    </xf>
    <xf numFmtId="174" fontId="15" fillId="0" borderId="11" xfId="0" applyNumberFormat="1" applyFont="1" applyBorder="1" applyAlignment="1">
      <alignment/>
    </xf>
    <xf numFmtId="174" fontId="15" fillId="0" borderId="21" xfId="0" applyNumberFormat="1" applyFont="1" applyBorder="1" applyAlignment="1">
      <alignment/>
    </xf>
    <xf numFmtId="173" fontId="15" fillId="0" borderId="16" xfId="0" applyNumberFormat="1" applyFont="1" applyBorder="1" applyAlignment="1">
      <alignment/>
    </xf>
    <xf numFmtId="173" fontId="15" fillId="0" borderId="12" xfId="0" applyNumberFormat="1" applyFont="1" applyBorder="1" applyAlignment="1">
      <alignment/>
    </xf>
    <xf numFmtId="173" fontId="14" fillId="0" borderId="15" xfId="0" applyNumberFormat="1" applyFont="1" applyBorder="1" applyAlignment="1">
      <alignment/>
    </xf>
    <xf numFmtId="172" fontId="3" fillId="0" borderId="21" xfId="57" applyNumberFormat="1" applyFont="1" applyBorder="1" applyAlignment="1">
      <alignment/>
    </xf>
    <xf numFmtId="0" fontId="15" fillId="0" borderId="11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6" fillId="0" borderId="23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173" fontId="15" fillId="0" borderId="15" xfId="0" applyNumberFormat="1" applyFont="1" applyBorder="1" applyAlignment="1">
      <alignment/>
    </xf>
    <xf numFmtId="0" fontId="17" fillId="0" borderId="0" xfId="0" applyFont="1" applyAlignment="1">
      <alignment/>
    </xf>
    <xf numFmtId="0" fontId="3" fillId="0" borderId="22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174" fontId="3" fillId="0" borderId="13" xfId="0" applyNumberFormat="1" applyFont="1" applyBorder="1" applyAlignment="1">
      <alignment/>
    </xf>
    <xf numFmtId="1" fontId="15" fillId="0" borderId="13" xfId="0" applyNumberFormat="1" applyFont="1" applyBorder="1" applyAlignment="1">
      <alignment/>
    </xf>
    <xf numFmtId="0" fontId="3" fillId="0" borderId="0" xfId="0" applyFont="1" applyBorder="1" applyAlignment="1">
      <alignment wrapText="1"/>
    </xf>
    <xf numFmtId="9" fontId="3" fillId="0" borderId="12" xfId="57" applyNumberFormat="1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19" fillId="0" borderId="0" xfId="0" applyFont="1" applyAlignment="1">
      <alignment/>
    </xf>
    <xf numFmtId="174" fontId="15" fillId="0" borderId="14" xfId="0" applyNumberFormat="1" applyFont="1" applyBorder="1" applyAlignment="1">
      <alignment/>
    </xf>
    <xf numFmtId="174" fontId="14" fillId="0" borderId="0" xfId="0" applyNumberFormat="1" applyFont="1" applyBorder="1" applyAlignment="1">
      <alignment/>
    </xf>
    <xf numFmtId="2" fontId="15" fillId="0" borderId="16" xfId="0" applyNumberFormat="1" applyFont="1" applyBorder="1" applyAlignment="1">
      <alignment/>
    </xf>
    <xf numFmtId="1" fontId="15" fillId="0" borderId="22" xfId="0" applyNumberFormat="1" applyFont="1" applyBorder="1" applyAlignment="1">
      <alignment/>
    </xf>
    <xf numFmtId="2" fontId="15" fillId="0" borderId="0" xfId="0" applyNumberFormat="1" applyFont="1" applyBorder="1" applyAlignment="1">
      <alignment/>
    </xf>
    <xf numFmtId="2" fontId="15" fillId="0" borderId="12" xfId="0" applyNumberFormat="1" applyFont="1" applyBorder="1" applyAlignment="1">
      <alignment/>
    </xf>
    <xf numFmtId="0" fontId="3" fillId="0" borderId="20" xfId="0" applyFont="1" applyBorder="1" applyAlignment="1">
      <alignment wrapText="1"/>
    </xf>
    <xf numFmtId="0" fontId="15" fillId="0" borderId="24" xfId="0" applyFont="1" applyBorder="1" applyAlignment="1">
      <alignment/>
    </xf>
    <xf numFmtId="0" fontId="15" fillId="0" borderId="18" xfId="0" applyFont="1" applyBorder="1" applyAlignment="1">
      <alignment/>
    </xf>
    <xf numFmtId="0" fontId="15" fillId="0" borderId="19" xfId="0" applyFont="1" applyBorder="1" applyAlignment="1">
      <alignment/>
    </xf>
    <xf numFmtId="172" fontId="15" fillId="0" borderId="19" xfId="57" applyNumberFormat="1" applyFont="1" applyBorder="1" applyAlignment="1">
      <alignment/>
    </xf>
    <xf numFmtId="172" fontId="15" fillId="0" borderId="18" xfId="57" applyNumberFormat="1" applyFont="1" applyBorder="1" applyAlignment="1">
      <alignment/>
    </xf>
    <xf numFmtId="174" fontId="3" fillId="0" borderId="14" xfId="0" applyNumberFormat="1" applyFont="1" applyBorder="1" applyAlignment="1">
      <alignment/>
    </xf>
    <xf numFmtId="174" fontId="3" fillId="0" borderId="11" xfId="0" applyNumberFormat="1" applyFont="1" applyBorder="1" applyAlignment="1">
      <alignment/>
    </xf>
    <xf numFmtId="174" fontId="14" fillId="0" borderId="16" xfId="0" applyNumberFormat="1" applyFont="1" applyBorder="1" applyAlignment="1">
      <alignment/>
    </xf>
    <xf numFmtId="174" fontId="14" fillId="0" borderId="13" xfId="0" applyNumberFormat="1" applyFont="1" applyBorder="1" applyAlignment="1">
      <alignment/>
    </xf>
    <xf numFmtId="174" fontId="14" fillId="0" borderId="15" xfId="0" applyNumberFormat="1" applyFont="1" applyBorder="1" applyAlignment="1">
      <alignment/>
    </xf>
    <xf numFmtId="174" fontId="14" fillId="0" borderId="12" xfId="0" applyNumberFormat="1" applyFont="1" applyBorder="1" applyAlignment="1">
      <alignment/>
    </xf>
    <xf numFmtId="174" fontId="14" fillId="0" borderId="17" xfId="0" applyNumberFormat="1" applyFont="1" applyBorder="1" applyAlignment="1">
      <alignment/>
    </xf>
    <xf numFmtId="174" fontId="15" fillId="0" borderId="20" xfId="0" applyNumberFormat="1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8"/>
  <sheetViews>
    <sheetView tabSelected="1" zoomScale="140" zoomScaleNormal="140" zoomScalePageLayoutView="0" workbookViewId="0" topLeftCell="A1">
      <selection activeCell="A11" sqref="A11"/>
    </sheetView>
  </sheetViews>
  <sheetFormatPr defaultColWidth="9.00390625" defaultRowHeight="12.75"/>
  <cols>
    <col min="1" max="1" width="14.625" style="0" customWidth="1"/>
    <col min="2" max="2" width="38.25390625" style="0" customWidth="1"/>
    <col min="3" max="3" width="2.375" style="0" customWidth="1"/>
    <col min="4" max="4" width="6.75390625" style="0" customWidth="1"/>
    <col min="5" max="5" width="7.375" style="0" customWidth="1"/>
    <col min="6" max="6" width="8.125" style="0" customWidth="1"/>
    <col min="7" max="7" width="7.875" style="0" customWidth="1"/>
    <col min="8" max="8" width="10.75390625" style="0" customWidth="1"/>
  </cols>
  <sheetData>
    <row r="1" spans="1:17" ht="9.75" customHeight="1">
      <c r="A1" s="46" t="s">
        <v>53</v>
      </c>
      <c r="B1" s="1"/>
      <c r="C1" s="2"/>
      <c r="D1" s="1"/>
      <c r="E1" s="1"/>
      <c r="F1" s="2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9" customHeight="1">
      <c r="A2" s="46" t="s">
        <v>54</v>
      </c>
      <c r="B2" s="2"/>
      <c r="C2" s="2"/>
      <c r="D2" s="2"/>
      <c r="E2" s="2"/>
      <c r="F2" s="2"/>
      <c r="G2" s="2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8.25" customHeight="1">
      <c r="A3" s="46" t="s">
        <v>55</v>
      </c>
      <c r="B3" s="2"/>
      <c r="C3" s="2"/>
      <c r="D3" s="2"/>
      <c r="E3" s="2"/>
      <c r="F3" s="2"/>
      <c r="G3" s="2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3" ht="8.25" customHeight="1">
      <c r="A4" s="46" t="s">
        <v>56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9" customHeight="1">
      <c r="A5" s="46" t="s">
        <v>84</v>
      </c>
      <c r="B5" s="1"/>
      <c r="C5" s="1"/>
      <c r="D5" s="1"/>
      <c r="E5" s="40"/>
      <c r="F5" s="40"/>
      <c r="G5" s="40"/>
      <c r="H5" s="1"/>
      <c r="I5" s="1"/>
      <c r="J5" s="1"/>
      <c r="K5" s="1"/>
      <c r="L5" s="1"/>
      <c r="M5" s="1"/>
    </row>
    <row r="6" spans="1:8" ht="10.5" customHeight="1">
      <c r="A6" s="44" t="s">
        <v>85</v>
      </c>
      <c r="B6" s="41"/>
      <c r="C6" s="10"/>
      <c r="D6" s="41"/>
      <c r="E6" s="42"/>
      <c r="F6" s="18"/>
      <c r="G6" s="10"/>
      <c r="H6" s="124"/>
    </row>
    <row r="7" spans="1:8" ht="9.75" customHeight="1">
      <c r="A7" s="44" t="s">
        <v>92</v>
      </c>
      <c r="B7" s="41"/>
      <c r="C7" s="10"/>
      <c r="D7" s="41"/>
      <c r="E7" s="42"/>
      <c r="F7" s="117"/>
      <c r="G7" s="75"/>
      <c r="H7" s="115"/>
    </row>
    <row r="8" spans="1:8" ht="3" customHeight="1">
      <c r="A8" s="45" t="s">
        <v>86</v>
      </c>
      <c r="B8" s="41"/>
      <c r="C8" s="10"/>
      <c r="D8" s="41"/>
      <c r="E8" s="41"/>
      <c r="F8" s="10"/>
      <c r="G8" s="10"/>
      <c r="H8" s="5"/>
    </row>
    <row r="9" spans="1:8" ht="9" customHeight="1">
      <c r="A9" s="45" t="s">
        <v>135</v>
      </c>
      <c r="B9" s="41"/>
      <c r="C9" s="10"/>
      <c r="D9" s="41"/>
      <c r="E9" s="41"/>
      <c r="F9" s="75"/>
      <c r="G9" s="10"/>
      <c r="H9" s="5"/>
    </row>
    <row r="10" spans="1:8" ht="9" customHeight="1">
      <c r="A10" s="44" t="s">
        <v>167</v>
      </c>
      <c r="B10" s="41"/>
      <c r="C10" s="10"/>
      <c r="D10" s="86"/>
      <c r="E10" s="41"/>
      <c r="F10" s="10"/>
      <c r="G10" s="18"/>
      <c r="H10" s="5"/>
    </row>
    <row r="11" spans="1:7" ht="9.75" customHeight="1">
      <c r="A11" s="53" t="s">
        <v>166</v>
      </c>
      <c r="B11" s="42"/>
      <c r="C11" s="42"/>
      <c r="D11" s="42"/>
      <c r="E11" s="42"/>
      <c r="F11" s="42"/>
      <c r="G11" s="42"/>
    </row>
    <row r="12" spans="1:7" ht="8.25" customHeight="1">
      <c r="A12" s="44" t="s">
        <v>87</v>
      </c>
      <c r="B12" s="42"/>
      <c r="C12" s="41"/>
      <c r="D12" s="10"/>
      <c r="E12" s="10"/>
      <c r="F12" s="10"/>
      <c r="G12" s="10"/>
    </row>
    <row r="13" spans="1:10" ht="8.25" customHeight="1">
      <c r="A13" s="44" t="s">
        <v>88</v>
      </c>
      <c r="B13" s="42"/>
      <c r="C13" s="41"/>
      <c r="D13" s="10"/>
      <c r="E13" s="10"/>
      <c r="F13" s="10"/>
      <c r="G13" s="43"/>
      <c r="J13" s="3"/>
    </row>
    <row r="14" spans="1:7" ht="8.25" customHeight="1">
      <c r="A14" s="44" t="s">
        <v>89</v>
      </c>
      <c r="B14" s="41"/>
      <c r="C14" s="41"/>
      <c r="D14" s="10"/>
      <c r="E14" s="10"/>
      <c r="F14" s="10"/>
      <c r="G14" s="10"/>
    </row>
    <row r="15" spans="1:7" ht="8.25" customHeight="1">
      <c r="A15" s="44" t="s">
        <v>90</v>
      </c>
      <c r="B15" s="41"/>
      <c r="C15" s="41"/>
      <c r="D15" s="10"/>
      <c r="E15" s="10"/>
      <c r="F15" s="10"/>
      <c r="G15" s="10"/>
    </row>
    <row r="16" spans="1:7" ht="8.25" customHeight="1">
      <c r="A16" s="44" t="s">
        <v>91</v>
      </c>
      <c r="B16" s="41"/>
      <c r="C16" s="41"/>
      <c r="D16" s="10"/>
      <c r="E16" s="10"/>
      <c r="F16" s="10"/>
      <c r="G16" s="10"/>
    </row>
    <row r="17" spans="1:7" ht="9" customHeight="1">
      <c r="A17" s="44" t="s">
        <v>159</v>
      </c>
      <c r="C17" s="1"/>
      <c r="D17" s="1"/>
      <c r="E17" s="1"/>
      <c r="F17" s="40"/>
      <c r="G17" s="1"/>
    </row>
    <row r="18" spans="1:9" ht="12.75">
      <c r="A18" s="47" t="s">
        <v>160</v>
      </c>
      <c r="B18" s="47"/>
      <c r="C18" s="48"/>
      <c r="D18" s="49"/>
      <c r="E18" s="49"/>
      <c r="F18" s="10"/>
      <c r="G18" s="10"/>
      <c r="H18" s="41"/>
      <c r="I18" s="50"/>
    </row>
    <row r="19" spans="1:9" ht="9.75" customHeight="1">
      <c r="A19" s="47"/>
      <c r="B19" s="47"/>
      <c r="C19" s="48"/>
      <c r="D19" s="49"/>
      <c r="E19" s="49"/>
      <c r="F19" s="41"/>
      <c r="G19" s="10"/>
      <c r="H19" s="41"/>
      <c r="I19" s="50"/>
    </row>
    <row r="20" spans="1:9" ht="11.25" customHeight="1">
      <c r="A20" s="48" t="s">
        <v>165</v>
      </c>
      <c r="B20" s="48"/>
      <c r="C20" s="48"/>
      <c r="D20" s="49"/>
      <c r="E20" s="49"/>
      <c r="F20" s="10"/>
      <c r="G20" s="10"/>
      <c r="H20" s="41"/>
      <c r="I20" s="50"/>
    </row>
    <row r="21" spans="1:8" ht="10.5" customHeight="1">
      <c r="A21" s="10"/>
      <c r="B21" s="10"/>
      <c r="C21" s="10"/>
      <c r="D21" s="41"/>
      <c r="E21" s="41"/>
      <c r="F21" s="10"/>
      <c r="G21" s="10"/>
      <c r="H21" s="41"/>
    </row>
    <row r="22" spans="1:11" ht="9.75" customHeight="1">
      <c r="A22" s="10"/>
      <c r="B22" s="10"/>
      <c r="C22" s="10"/>
      <c r="D22" s="41"/>
      <c r="E22" s="41"/>
      <c r="F22" s="10"/>
      <c r="G22" s="10"/>
      <c r="H22" s="41"/>
      <c r="K22" s="3"/>
    </row>
    <row r="23" spans="1:8" ht="6.75" customHeight="1">
      <c r="A23" s="42"/>
      <c r="B23" s="42"/>
      <c r="C23" s="42"/>
      <c r="D23" s="42"/>
      <c r="E23" s="42"/>
      <c r="F23" s="42"/>
      <c r="G23" s="42"/>
      <c r="H23" s="42"/>
    </row>
    <row r="24" spans="3:7" ht="11.25" customHeight="1">
      <c r="C24" s="1"/>
      <c r="D24" s="1"/>
      <c r="E24" s="1"/>
      <c r="F24" s="4" t="s">
        <v>0</v>
      </c>
      <c r="G24" s="1"/>
    </row>
    <row r="25" spans="1:8" ht="9.75" customHeight="1">
      <c r="A25" s="109" t="s">
        <v>1</v>
      </c>
      <c r="B25" s="109" t="s">
        <v>4</v>
      </c>
      <c r="C25" s="7"/>
      <c r="D25" s="6" t="s">
        <v>5</v>
      </c>
      <c r="E25" s="6" t="s">
        <v>5</v>
      </c>
      <c r="F25" s="111" t="s">
        <v>9</v>
      </c>
      <c r="G25" s="8"/>
      <c r="H25" s="112" t="s">
        <v>57</v>
      </c>
    </row>
    <row r="26" spans="1:8" ht="8.25" customHeight="1">
      <c r="A26" s="110" t="s">
        <v>2</v>
      </c>
      <c r="B26" s="10"/>
      <c r="C26" s="11"/>
      <c r="D26" s="9" t="s">
        <v>6</v>
      </c>
      <c r="E26" s="9" t="s">
        <v>62</v>
      </c>
      <c r="F26" s="112" t="s">
        <v>10</v>
      </c>
      <c r="G26" s="12" t="s">
        <v>11</v>
      </c>
      <c r="H26" s="113" t="s">
        <v>58</v>
      </c>
    </row>
    <row r="27" spans="1:8" ht="8.25" customHeight="1">
      <c r="A27" s="13"/>
      <c r="B27" s="10"/>
      <c r="C27" s="11"/>
      <c r="D27" s="9" t="s">
        <v>7</v>
      </c>
      <c r="E27" s="9" t="s">
        <v>158</v>
      </c>
      <c r="F27" s="14"/>
      <c r="G27" s="14" t="s">
        <v>162</v>
      </c>
      <c r="H27" s="113" t="s">
        <v>59</v>
      </c>
    </row>
    <row r="28" spans="1:8" ht="9" customHeight="1">
      <c r="A28" s="11"/>
      <c r="B28" s="10"/>
      <c r="C28" s="11"/>
      <c r="D28" s="9" t="s">
        <v>8</v>
      </c>
      <c r="E28" s="9">
        <v>2022</v>
      </c>
      <c r="F28" s="14"/>
      <c r="G28" s="14" t="s">
        <v>62</v>
      </c>
      <c r="H28" s="113" t="s">
        <v>60</v>
      </c>
    </row>
    <row r="29" spans="1:8" ht="9" customHeight="1">
      <c r="A29" s="11"/>
      <c r="B29" s="10"/>
      <c r="C29" s="11"/>
      <c r="D29" s="9" t="s">
        <v>161</v>
      </c>
      <c r="E29" s="9"/>
      <c r="F29" s="14"/>
      <c r="G29" s="14"/>
      <c r="H29" s="9"/>
    </row>
    <row r="30" spans="1:8" ht="9" customHeight="1">
      <c r="A30" s="15">
        <v>1</v>
      </c>
      <c r="B30" s="16">
        <v>2</v>
      </c>
      <c r="C30" s="15">
        <v>3</v>
      </c>
      <c r="D30" s="16">
        <v>4</v>
      </c>
      <c r="E30" s="15">
        <v>5</v>
      </c>
      <c r="F30" s="17">
        <v>6</v>
      </c>
      <c r="G30" s="17">
        <v>7</v>
      </c>
      <c r="H30" s="15">
        <v>8</v>
      </c>
    </row>
    <row r="31" spans="1:8" ht="10.5" customHeight="1">
      <c r="A31" s="11"/>
      <c r="B31" s="18" t="s">
        <v>12</v>
      </c>
      <c r="C31" s="9">
        <v>1</v>
      </c>
      <c r="D31" s="126">
        <f>D32+D67</f>
        <v>9680.85</v>
      </c>
      <c r="E31" s="140">
        <f>E32+E67</f>
        <v>10613.39761</v>
      </c>
      <c r="F31" s="141">
        <f>F32+F67</f>
        <v>11668.45311</v>
      </c>
      <c r="G31" s="90">
        <f aca="true" t="shared" si="0" ref="G31:G40">F31/E31</f>
        <v>1.099407893567082</v>
      </c>
      <c r="H31" s="68">
        <f aca="true" t="shared" si="1" ref="H31:H40">F31/D31</f>
        <v>1.2053128712871286</v>
      </c>
    </row>
    <row r="32" spans="1:8" ht="9.75" customHeight="1">
      <c r="A32" s="19" t="s">
        <v>3</v>
      </c>
      <c r="B32" s="20" t="s">
        <v>14</v>
      </c>
      <c r="C32" s="21">
        <v>1</v>
      </c>
      <c r="D32" s="143">
        <f>D33+D35+D36+D38+D43+D51+D64+D61</f>
        <v>2290.15</v>
      </c>
      <c r="E32" s="139">
        <f>E33+E35+E38+E43+E51+E64+E61+E62+E60</f>
        <v>3206.39761</v>
      </c>
      <c r="F32" s="142">
        <f>F33+F35+F38+F43+F51+F64+F61+F62+F60</f>
        <v>4261.45311</v>
      </c>
      <c r="G32" s="58">
        <f t="shared" si="0"/>
        <v>1.329046995515943</v>
      </c>
      <c r="H32" s="59">
        <f t="shared" si="1"/>
        <v>1.8607746697814556</v>
      </c>
    </row>
    <row r="33" spans="1:8" ht="9" customHeight="1">
      <c r="A33" s="23" t="s">
        <v>107</v>
      </c>
      <c r="B33" s="10" t="s">
        <v>63</v>
      </c>
      <c r="C33" s="9">
        <v>1</v>
      </c>
      <c r="D33" s="94">
        <f>D34</f>
        <v>596</v>
      </c>
      <c r="E33" s="97">
        <f>E34</f>
        <v>596</v>
      </c>
      <c r="F33" s="92">
        <f>F34</f>
        <v>619.27064</v>
      </c>
      <c r="G33" s="60">
        <f t="shared" si="0"/>
        <v>1.039044697986577</v>
      </c>
      <c r="H33" s="57">
        <f t="shared" si="1"/>
        <v>1.039044697986577</v>
      </c>
    </row>
    <row r="34" spans="1:8" ht="9.75" customHeight="1">
      <c r="A34" s="23" t="s">
        <v>108</v>
      </c>
      <c r="B34" s="22" t="s">
        <v>64</v>
      </c>
      <c r="C34" s="21">
        <v>1</v>
      </c>
      <c r="D34" s="95">
        <v>596</v>
      </c>
      <c r="E34" s="98">
        <v>596</v>
      </c>
      <c r="F34" s="91">
        <v>619.27064</v>
      </c>
      <c r="G34" s="58">
        <f t="shared" si="0"/>
        <v>1.039044697986577</v>
      </c>
      <c r="H34" s="59">
        <f t="shared" si="1"/>
        <v>1.039044697986577</v>
      </c>
    </row>
    <row r="35" spans="1:8" ht="11.25" customHeight="1">
      <c r="A35" s="24" t="s">
        <v>103</v>
      </c>
      <c r="B35" s="10" t="s">
        <v>104</v>
      </c>
      <c r="C35" s="9">
        <v>1</v>
      </c>
      <c r="D35" s="94">
        <v>510.1</v>
      </c>
      <c r="E35" s="97">
        <v>543.2</v>
      </c>
      <c r="F35" s="92">
        <v>588.62988</v>
      </c>
      <c r="G35" s="58">
        <f t="shared" si="0"/>
        <v>1.083633799705449</v>
      </c>
      <c r="H35" s="58">
        <f t="shared" si="1"/>
        <v>1.153949970594001</v>
      </c>
    </row>
    <row r="36" spans="1:8" ht="12.75" hidden="1">
      <c r="A36" s="24" t="s">
        <v>13</v>
      </c>
      <c r="B36" s="10" t="s">
        <v>15</v>
      </c>
      <c r="C36" s="9">
        <v>1</v>
      </c>
      <c r="D36" s="94">
        <f>D37</f>
        <v>0</v>
      </c>
      <c r="E36" s="97">
        <f>E37</f>
        <v>0</v>
      </c>
      <c r="F36" s="92">
        <f>F37</f>
        <v>0</v>
      </c>
      <c r="G36" s="121" t="e">
        <f t="shared" si="0"/>
        <v>#DIV/0!</v>
      </c>
      <c r="H36" s="121" t="e">
        <f t="shared" si="1"/>
        <v>#DIV/0!</v>
      </c>
    </row>
    <row r="37" spans="1:8" ht="9.75" customHeight="1" hidden="1">
      <c r="A37" s="11" t="s">
        <v>109</v>
      </c>
      <c r="B37" s="22" t="s">
        <v>16</v>
      </c>
      <c r="C37" s="21">
        <v>1</v>
      </c>
      <c r="D37" s="95"/>
      <c r="E37" s="98"/>
      <c r="F37" s="91">
        <v>0</v>
      </c>
      <c r="G37" s="121" t="e">
        <f t="shared" si="0"/>
        <v>#DIV/0!</v>
      </c>
      <c r="H37" s="121" t="e">
        <f t="shared" si="1"/>
        <v>#DIV/0!</v>
      </c>
    </row>
    <row r="38" spans="1:8" ht="9.75" customHeight="1">
      <c r="A38" s="23" t="s">
        <v>110</v>
      </c>
      <c r="B38" s="25" t="s">
        <v>17</v>
      </c>
      <c r="C38" s="26">
        <v>1</v>
      </c>
      <c r="D38" s="96">
        <f>D39+D40</f>
        <v>1026</v>
      </c>
      <c r="E38" s="99">
        <f>E39+E40</f>
        <v>1492</v>
      </c>
      <c r="F38" s="93">
        <f>F39+F40</f>
        <v>2474.89602</v>
      </c>
      <c r="G38" s="61">
        <f t="shared" si="0"/>
        <v>1.6587774932975872</v>
      </c>
      <c r="H38" s="62">
        <f t="shared" si="1"/>
        <v>2.4121793567251464</v>
      </c>
    </row>
    <row r="39" spans="1:8" ht="9" customHeight="1">
      <c r="A39" s="11" t="s">
        <v>111</v>
      </c>
      <c r="B39" s="10" t="s">
        <v>18</v>
      </c>
      <c r="C39" s="9">
        <v>1</v>
      </c>
      <c r="D39" s="94">
        <v>106</v>
      </c>
      <c r="E39" s="97">
        <v>84</v>
      </c>
      <c r="F39" s="92">
        <v>87.04601</v>
      </c>
      <c r="G39" s="58">
        <f t="shared" si="0"/>
        <v>1.0362620238095237</v>
      </c>
      <c r="H39" s="58">
        <f t="shared" si="1"/>
        <v>0.8211887735849056</v>
      </c>
    </row>
    <row r="40" spans="1:8" ht="9" customHeight="1">
      <c r="A40" s="11" t="s">
        <v>112</v>
      </c>
      <c r="B40" s="22" t="s">
        <v>19</v>
      </c>
      <c r="C40" s="21">
        <v>1</v>
      </c>
      <c r="D40" s="95">
        <v>920</v>
      </c>
      <c r="E40" s="98">
        <v>1408</v>
      </c>
      <c r="F40" s="91">
        <v>2387.85001</v>
      </c>
      <c r="G40" s="58">
        <f t="shared" si="0"/>
        <v>1.695916200284091</v>
      </c>
      <c r="H40" s="59">
        <f t="shared" si="1"/>
        <v>2.595489141304348</v>
      </c>
    </row>
    <row r="41" spans="1:8" ht="9" customHeight="1" hidden="1">
      <c r="A41" s="11" t="s">
        <v>70</v>
      </c>
      <c r="B41" s="38" t="s">
        <v>71</v>
      </c>
      <c r="C41" s="9">
        <v>1</v>
      </c>
      <c r="D41" s="10"/>
      <c r="E41" s="14"/>
      <c r="F41" s="78"/>
      <c r="G41" s="60"/>
      <c r="H41" s="60"/>
    </row>
    <row r="42" spans="1:8" ht="9.75" customHeight="1" hidden="1">
      <c r="A42" s="11" t="s">
        <v>77</v>
      </c>
      <c r="B42" s="38" t="s">
        <v>76</v>
      </c>
      <c r="C42" s="9">
        <v>1</v>
      </c>
      <c r="D42" s="10"/>
      <c r="E42" s="14"/>
      <c r="F42" s="78"/>
      <c r="G42" s="60"/>
      <c r="H42" s="60"/>
    </row>
    <row r="43" spans="1:14" ht="12.75">
      <c r="A43" s="7" t="s">
        <v>23</v>
      </c>
      <c r="B43" s="71" t="s">
        <v>20</v>
      </c>
      <c r="C43" s="9">
        <v>1</v>
      </c>
      <c r="D43" s="92">
        <f>D46+D52</f>
        <v>157.05</v>
      </c>
      <c r="E43" s="92">
        <f>E46+E52</f>
        <v>320.0105</v>
      </c>
      <c r="F43" s="92">
        <f>F46+F52</f>
        <v>323.46946</v>
      </c>
      <c r="G43" s="60">
        <f>F43/E43</f>
        <v>1.010808895333122</v>
      </c>
      <c r="H43" s="60">
        <f>F43/D43</f>
        <v>2.0596590894619546</v>
      </c>
      <c r="N43" s="3"/>
    </row>
    <row r="44" spans="1:8" ht="11.25" customHeight="1">
      <c r="A44" s="11"/>
      <c r="B44" s="39" t="s">
        <v>21</v>
      </c>
      <c r="C44" s="9"/>
      <c r="D44" s="10"/>
      <c r="E44" s="11"/>
      <c r="F44" s="14"/>
      <c r="G44" s="60"/>
      <c r="H44" s="57"/>
    </row>
    <row r="45" spans="1:8" ht="9" customHeight="1">
      <c r="A45" s="7"/>
      <c r="B45" s="38" t="s">
        <v>22</v>
      </c>
      <c r="C45" s="6">
        <v>1</v>
      </c>
      <c r="D45" s="12"/>
      <c r="E45" s="7"/>
      <c r="F45" s="12"/>
      <c r="G45" s="63"/>
      <c r="H45" s="64"/>
    </row>
    <row r="46" spans="1:8" ht="10.5" customHeight="1">
      <c r="A46" s="11" t="s">
        <v>121</v>
      </c>
      <c r="B46" s="7" t="s">
        <v>156</v>
      </c>
      <c r="C46" s="9"/>
      <c r="D46" s="94">
        <v>157.05</v>
      </c>
      <c r="E46" s="97">
        <v>157.05</v>
      </c>
      <c r="F46" s="92">
        <v>157.05</v>
      </c>
      <c r="G46" s="60">
        <f>F46/E46</f>
        <v>1</v>
      </c>
      <c r="H46" s="57">
        <f>F46/D46</f>
        <v>1</v>
      </c>
    </row>
    <row r="47" spans="1:8" ht="7.5" customHeight="1">
      <c r="A47" s="11"/>
      <c r="B47" s="10" t="s">
        <v>157</v>
      </c>
      <c r="C47" s="6"/>
      <c r="D47" s="28"/>
      <c r="E47" s="7"/>
      <c r="F47" s="12"/>
      <c r="G47" s="63"/>
      <c r="H47" s="64"/>
    </row>
    <row r="48" spans="1:8" ht="19.5" customHeight="1" hidden="1">
      <c r="A48" s="24"/>
      <c r="B48" s="29" t="s">
        <v>24</v>
      </c>
      <c r="C48" s="9">
        <v>1</v>
      </c>
      <c r="D48" s="28"/>
      <c r="E48" s="7"/>
      <c r="F48" s="12"/>
      <c r="G48" s="63"/>
      <c r="H48" s="64"/>
    </row>
    <row r="49" spans="1:8" ht="19.5" customHeight="1" hidden="1">
      <c r="A49" s="7" t="s">
        <v>117</v>
      </c>
      <c r="B49" s="30" t="s">
        <v>25</v>
      </c>
      <c r="C49" s="9"/>
      <c r="D49" s="10"/>
      <c r="E49" s="11"/>
      <c r="F49" s="14"/>
      <c r="G49" s="60"/>
      <c r="H49" s="57"/>
    </row>
    <row r="50" spans="1:8" ht="19.5" customHeight="1" hidden="1">
      <c r="A50" s="11"/>
      <c r="B50" s="31" t="s">
        <v>65</v>
      </c>
      <c r="C50" s="26"/>
      <c r="D50" s="25"/>
      <c r="E50" s="24"/>
      <c r="F50" s="27"/>
      <c r="G50" s="61"/>
      <c r="H50" s="62"/>
    </row>
    <row r="51" spans="1:8" ht="9" customHeight="1">
      <c r="A51" s="11" t="s">
        <v>113</v>
      </c>
      <c r="B51" s="72" t="s">
        <v>69</v>
      </c>
      <c r="C51" s="6"/>
      <c r="D51" s="83">
        <v>1</v>
      </c>
      <c r="E51" s="84">
        <v>0.8</v>
      </c>
      <c r="F51" s="82">
        <v>0.8</v>
      </c>
      <c r="G51" s="60">
        <f>F51/E51</f>
        <v>1</v>
      </c>
      <c r="H51" s="60">
        <f>F51/D51</f>
        <v>0.8</v>
      </c>
    </row>
    <row r="52" spans="1:8" ht="9" customHeight="1">
      <c r="A52" s="7" t="s">
        <v>124</v>
      </c>
      <c r="B52" s="29" t="s">
        <v>126</v>
      </c>
      <c r="C52" s="9">
        <v>1</v>
      </c>
      <c r="D52" s="10"/>
      <c r="E52" s="118">
        <v>162.9605</v>
      </c>
      <c r="F52" s="92">
        <v>166.41946</v>
      </c>
      <c r="G52" s="60">
        <f>F52/E52</f>
        <v>1.0212257571620116</v>
      </c>
      <c r="H52" s="57"/>
    </row>
    <row r="53" spans="1:8" ht="9" customHeight="1">
      <c r="A53" s="11"/>
      <c r="B53" s="30" t="s">
        <v>125</v>
      </c>
      <c r="C53" s="9"/>
      <c r="D53" s="10"/>
      <c r="E53" s="11"/>
      <c r="F53" s="14"/>
      <c r="G53" s="60"/>
      <c r="H53" s="57"/>
    </row>
    <row r="54" spans="1:8" ht="9" customHeight="1" hidden="1">
      <c r="A54" s="11"/>
      <c r="B54" s="30"/>
      <c r="C54" s="6"/>
      <c r="D54" s="28"/>
      <c r="E54" s="7"/>
      <c r="F54" s="12"/>
      <c r="G54" s="63"/>
      <c r="H54" s="64"/>
    </row>
    <row r="55" spans="1:8" ht="9" customHeight="1" hidden="1">
      <c r="A55" s="11"/>
      <c r="B55" s="55"/>
      <c r="C55" s="11"/>
      <c r="D55" s="10"/>
      <c r="E55" s="11"/>
      <c r="F55" s="14"/>
      <c r="G55" s="60"/>
      <c r="H55" s="57"/>
    </row>
    <row r="56" spans="1:8" ht="9.75" customHeight="1" hidden="1">
      <c r="A56" s="11"/>
      <c r="B56" s="30"/>
      <c r="C56" s="15">
        <v>1</v>
      </c>
      <c r="D56" s="20"/>
      <c r="E56" s="19"/>
      <c r="F56" s="32"/>
      <c r="G56" s="65"/>
      <c r="H56" s="66"/>
    </row>
    <row r="57" spans="1:8" ht="9.75" customHeight="1" hidden="1">
      <c r="A57" s="11" t="s">
        <v>115</v>
      </c>
      <c r="B57" s="30" t="s">
        <v>114</v>
      </c>
      <c r="C57" s="35">
        <v>1</v>
      </c>
      <c r="D57" s="33"/>
      <c r="E57" s="7"/>
      <c r="F57" s="12"/>
      <c r="G57" s="63"/>
      <c r="H57" s="64"/>
    </row>
    <row r="58" spans="1:8" ht="9.75" customHeight="1" hidden="1">
      <c r="A58" s="11" t="s">
        <v>72</v>
      </c>
      <c r="B58" s="10" t="s">
        <v>73</v>
      </c>
      <c r="C58" s="35">
        <v>1</v>
      </c>
      <c r="D58" s="33"/>
      <c r="E58" s="54"/>
      <c r="F58" s="82"/>
      <c r="G58" s="73"/>
      <c r="H58" s="74"/>
    </row>
    <row r="59" spans="1:8" ht="9.75" customHeight="1" hidden="1">
      <c r="A59" s="11" t="s">
        <v>74</v>
      </c>
      <c r="B59" s="10" t="s">
        <v>75</v>
      </c>
      <c r="C59" s="35">
        <v>1</v>
      </c>
      <c r="D59" s="33"/>
      <c r="E59" s="54"/>
      <c r="F59" s="12"/>
      <c r="G59" s="73"/>
      <c r="H59" s="74"/>
    </row>
    <row r="60" spans="1:8" ht="42">
      <c r="A60" s="11" t="s">
        <v>163</v>
      </c>
      <c r="B60" s="120" t="s">
        <v>164</v>
      </c>
      <c r="C60" s="35">
        <v>1</v>
      </c>
      <c r="D60" s="33"/>
      <c r="E60" s="138">
        <v>250.38711</v>
      </c>
      <c r="F60" s="137">
        <v>250.38711</v>
      </c>
      <c r="G60" s="63">
        <f>F60/E60</f>
        <v>1</v>
      </c>
      <c r="H60" s="64"/>
    </row>
    <row r="61" spans="1:8" ht="17.25" customHeight="1">
      <c r="A61" s="11" t="s">
        <v>129</v>
      </c>
      <c r="B61" s="120" t="s">
        <v>130</v>
      </c>
      <c r="C61" s="35">
        <v>1</v>
      </c>
      <c r="D61" s="33"/>
      <c r="E61" s="84">
        <v>4</v>
      </c>
      <c r="F61" s="125">
        <v>4</v>
      </c>
      <c r="G61" s="63">
        <f>F61/E61</f>
        <v>1</v>
      </c>
      <c r="H61" s="64"/>
    </row>
    <row r="62" spans="1:8" ht="33.75">
      <c r="A62" s="11" t="s">
        <v>131</v>
      </c>
      <c r="B62" s="120" t="s">
        <v>132</v>
      </c>
      <c r="C62" s="35">
        <v>1</v>
      </c>
      <c r="D62" s="33"/>
      <c r="E62" s="7"/>
      <c r="F62" s="125"/>
      <c r="G62" s="73"/>
      <c r="H62" s="74"/>
    </row>
    <row r="63" spans="1:8" ht="33" customHeight="1">
      <c r="A63" s="11" t="s">
        <v>133</v>
      </c>
      <c r="B63" s="120" t="s">
        <v>134</v>
      </c>
      <c r="C63" s="35">
        <v>1</v>
      </c>
      <c r="D63" s="33"/>
      <c r="E63" s="54"/>
      <c r="F63" s="125"/>
      <c r="G63" s="73"/>
      <c r="H63" s="74"/>
    </row>
    <row r="64" spans="1:8" ht="12.75" hidden="1">
      <c r="A64" s="11" t="s">
        <v>140</v>
      </c>
      <c r="B64" s="10" t="s">
        <v>78</v>
      </c>
      <c r="C64" s="35">
        <v>1</v>
      </c>
      <c r="D64" s="33">
        <f>D65+D66</f>
        <v>0</v>
      </c>
      <c r="E64" s="54">
        <f>E65+E66</f>
        <v>0</v>
      </c>
      <c r="F64" s="82">
        <f>F65+F66</f>
        <v>0</v>
      </c>
      <c r="G64" s="73" t="e">
        <f>F64/E64</f>
        <v>#DIV/0!</v>
      </c>
      <c r="H64" s="74" t="e">
        <f>F64/D64</f>
        <v>#DIV/0!</v>
      </c>
    </row>
    <row r="65" spans="1:8" ht="12.75" hidden="1">
      <c r="A65" s="11" t="s">
        <v>80</v>
      </c>
      <c r="B65" s="10" t="s">
        <v>79</v>
      </c>
      <c r="C65" s="35">
        <v>1</v>
      </c>
      <c r="D65" s="33"/>
      <c r="E65" s="54"/>
      <c r="F65" s="82"/>
      <c r="G65" s="73"/>
      <c r="H65" s="74"/>
    </row>
    <row r="66" spans="1:8" ht="12.75" hidden="1">
      <c r="A66" s="11" t="s">
        <v>139</v>
      </c>
      <c r="B66" s="10" t="s">
        <v>141</v>
      </c>
      <c r="C66" s="36">
        <v>1</v>
      </c>
      <c r="D66" s="33"/>
      <c r="E66" s="54"/>
      <c r="F66" s="82"/>
      <c r="G66" s="73" t="e">
        <f>F66/E66</f>
        <v>#DIV/0!</v>
      </c>
      <c r="H66" s="74" t="e">
        <f>F66/D66</f>
        <v>#DIV/0!</v>
      </c>
    </row>
    <row r="67" spans="1:8" ht="12.75">
      <c r="A67" s="19" t="s">
        <v>26</v>
      </c>
      <c r="B67" s="20" t="s">
        <v>27</v>
      </c>
      <c r="C67" s="9">
        <v>1</v>
      </c>
      <c r="D67" s="101">
        <f>D71+D75+D76+D82+D79</f>
        <v>7390.7</v>
      </c>
      <c r="E67" s="100">
        <f>E71+E75+E76+E74+E73+E82+E79</f>
        <v>7407</v>
      </c>
      <c r="F67" s="102">
        <f>F71+F76+F75+F74+F73+F82+F83+F79</f>
        <v>7407</v>
      </c>
      <c r="G67" s="63">
        <f>F67/E67</f>
        <v>1</v>
      </c>
      <c r="H67" s="64">
        <f>F67/D67</f>
        <v>1.0022054744476165</v>
      </c>
    </row>
    <row r="68" spans="1:8" ht="12.75">
      <c r="A68" s="7" t="s">
        <v>28</v>
      </c>
      <c r="B68" s="33" t="s">
        <v>29</v>
      </c>
      <c r="C68" s="9"/>
      <c r="D68" s="10"/>
      <c r="E68" s="11"/>
      <c r="F68" s="14"/>
      <c r="G68" s="60"/>
      <c r="H68" s="57"/>
    </row>
    <row r="69" spans="1:8" ht="12.75">
      <c r="A69" s="11"/>
      <c r="B69" s="18" t="s">
        <v>30</v>
      </c>
      <c r="C69" s="6">
        <v>1</v>
      </c>
      <c r="D69" s="10"/>
      <c r="E69" s="11"/>
      <c r="F69" s="14"/>
      <c r="G69" s="60"/>
      <c r="H69" s="57"/>
    </row>
    <row r="70" spans="1:8" ht="12.75">
      <c r="A70" s="11"/>
      <c r="B70" s="18" t="s">
        <v>31</v>
      </c>
      <c r="C70" s="9"/>
      <c r="D70" s="28"/>
      <c r="E70" s="7"/>
      <c r="F70" s="12"/>
      <c r="G70" s="63"/>
      <c r="H70" s="64"/>
    </row>
    <row r="71" spans="1:8" ht="12.75">
      <c r="A71" s="7" t="s">
        <v>144</v>
      </c>
      <c r="B71" s="33" t="s">
        <v>32</v>
      </c>
      <c r="C71" s="21">
        <v>1</v>
      </c>
      <c r="D71" s="76">
        <v>7129</v>
      </c>
      <c r="E71" s="119">
        <v>7129</v>
      </c>
      <c r="F71" s="78">
        <v>7129</v>
      </c>
      <c r="G71" s="60">
        <f>F71/E71</f>
        <v>1</v>
      </c>
      <c r="H71" s="57">
        <f>F71/D71</f>
        <v>1</v>
      </c>
    </row>
    <row r="72" spans="1:8" ht="12.75">
      <c r="A72" s="23"/>
      <c r="B72" s="18" t="s">
        <v>33</v>
      </c>
      <c r="C72" s="9">
        <v>1</v>
      </c>
      <c r="D72" s="22"/>
      <c r="E72" s="23"/>
      <c r="F72" s="8"/>
      <c r="G72" s="58"/>
      <c r="H72" s="59"/>
    </row>
    <row r="73" spans="1:8" ht="12.75" hidden="1">
      <c r="A73" s="11" t="s">
        <v>145</v>
      </c>
      <c r="B73" s="18" t="s">
        <v>106</v>
      </c>
      <c r="C73" s="9">
        <v>1</v>
      </c>
      <c r="D73" s="10"/>
      <c r="E73" s="97"/>
      <c r="F73" s="92"/>
      <c r="G73" s="60"/>
      <c r="H73" s="57"/>
    </row>
    <row r="74" spans="1:8" ht="12.75" hidden="1">
      <c r="A74" s="11" t="s">
        <v>146</v>
      </c>
      <c r="B74" s="18" t="s">
        <v>118</v>
      </c>
      <c r="C74" s="9"/>
      <c r="D74" s="10"/>
      <c r="E74" s="11"/>
      <c r="F74" s="14"/>
      <c r="G74" s="60"/>
      <c r="H74" s="57"/>
    </row>
    <row r="75" spans="1:8" ht="12" customHeight="1" hidden="1">
      <c r="A75" s="11" t="s">
        <v>147</v>
      </c>
      <c r="B75" s="18" t="s">
        <v>98</v>
      </c>
      <c r="C75" s="9">
        <v>1</v>
      </c>
      <c r="D75" s="76"/>
      <c r="E75" s="77"/>
      <c r="F75" s="78"/>
      <c r="G75" s="60"/>
      <c r="H75" s="57"/>
    </row>
    <row r="76" spans="1:8" ht="9.75" customHeight="1" hidden="1">
      <c r="A76" s="11" t="s">
        <v>154</v>
      </c>
      <c r="B76" s="18" t="s">
        <v>155</v>
      </c>
      <c r="C76" s="6">
        <v>1</v>
      </c>
      <c r="D76" s="76">
        <f>D77+D78</f>
        <v>0</v>
      </c>
      <c r="E76" s="77">
        <f>E77+E78</f>
        <v>0</v>
      </c>
      <c r="F76" s="114">
        <f>F77+F78</f>
        <v>0</v>
      </c>
      <c r="G76" s="60" t="e">
        <f>F76/E76</f>
        <v>#DIV/0!</v>
      </c>
      <c r="H76" s="57" t="e">
        <f>F76/D76</f>
        <v>#DIV/0!</v>
      </c>
    </row>
    <row r="77" spans="1:8" ht="18.75" customHeight="1" hidden="1">
      <c r="A77" s="7" t="s">
        <v>148</v>
      </c>
      <c r="B77" s="131" t="s">
        <v>142</v>
      </c>
      <c r="C77" s="9">
        <v>1</v>
      </c>
      <c r="D77" s="85"/>
      <c r="E77" s="84"/>
      <c r="F77" s="102"/>
      <c r="G77" s="63" t="e">
        <f>F77/E77</f>
        <v>#DIV/0!</v>
      </c>
      <c r="H77" s="64" t="e">
        <f>F77/D77</f>
        <v>#DIV/0!</v>
      </c>
    </row>
    <row r="78" spans="1:8" ht="12.75" hidden="1">
      <c r="A78" s="11" t="s">
        <v>143</v>
      </c>
      <c r="B78" s="10" t="s">
        <v>152</v>
      </c>
      <c r="C78" s="6">
        <v>1</v>
      </c>
      <c r="D78" s="132"/>
      <c r="E78" s="133"/>
      <c r="F78" s="134"/>
      <c r="G78" s="135" t="e">
        <f>F78/E78</f>
        <v>#DIV/0!</v>
      </c>
      <c r="H78" s="136" t="e">
        <f>F78/D78</f>
        <v>#DIV/0!</v>
      </c>
    </row>
    <row r="79" spans="1:8" ht="16.5" customHeight="1">
      <c r="A79" s="7" t="s">
        <v>149</v>
      </c>
      <c r="B79" s="131" t="s">
        <v>153</v>
      </c>
      <c r="C79" s="9">
        <v>1</v>
      </c>
      <c r="D79" s="76">
        <v>261.7</v>
      </c>
      <c r="E79" s="77">
        <v>278</v>
      </c>
      <c r="F79" s="114">
        <v>278</v>
      </c>
      <c r="G79" s="60">
        <f>F79/E79</f>
        <v>1</v>
      </c>
      <c r="H79" s="57">
        <f>F79/D79</f>
        <v>1.0622850592281239</v>
      </c>
    </row>
    <row r="80" spans="1:8" ht="9" customHeight="1" hidden="1">
      <c r="A80" s="11"/>
      <c r="B80" s="10"/>
      <c r="C80" s="21">
        <v>1</v>
      </c>
      <c r="D80" s="10"/>
      <c r="E80" s="11"/>
      <c r="F80" s="14"/>
      <c r="G80" s="60"/>
      <c r="H80" s="57"/>
    </row>
    <row r="81" spans="1:8" ht="9" customHeight="1" hidden="1">
      <c r="A81" s="11" t="s">
        <v>82</v>
      </c>
      <c r="B81" s="10" t="s">
        <v>83</v>
      </c>
      <c r="C81" s="9">
        <v>1</v>
      </c>
      <c r="D81" s="10"/>
      <c r="E81" s="77"/>
      <c r="F81" s="78"/>
      <c r="G81" s="60"/>
      <c r="H81" s="57"/>
    </row>
    <row r="82" spans="1:8" ht="9" customHeight="1" hidden="1">
      <c r="A82" s="11" t="s">
        <v>150</v>
      </c>
      <c r="B82" s="10" t="s">
        <v>120</v>
      </c>
      <c r="C82" s="9">
        <v>1</v>
      </c>
      <c r="D82" s="10"/>
      <c r="E82" s="77"/>
      <c r="F82" s="78"/>
      <c r="G82" s="60"/>
      <c r="H82" s="57"/>
    </row>
    <row r="83" spans="1:8" ht="26.25" customHeight="1" hidden="1">
      <c r="A83" s="11" t="s">
        <v>151</v>
      </c>
      <c r="B83" s="120" t="s">
        <v>123</v>
      </c>
      <c r="C83" s="9">
        <v>1</v>
      </c>
      <c r="D83" s="10"/>
      <c r="E83" s="77"/>
      <c r="F83" s="78"/>
      <c r="G83" s="60"/>
      <c r="H83" s="57"/>
    </row>
    <row r="84" spans="1:8" ht="10.5" customHeight="1">
      <c r="A84" s="19" t="s">
        <v>34</v>
      </c>
      <c r="B84" s="20" t="s">
        <v>35</v>
      </c>
      <c r="C84" s="9"/>
      <c r="D84" s="126">
        <f>D31</f>
        <v>9680.85</v>
      </c>
      <c r="E84" s="140">
        <f>E31</f>
        <v>10613.39761</v>
      </c>
      <c r="F84" s="141">
        <f>F31</f>
        <v>11668.45311</v>
      </c>
      <c r="G84" s="90">
        <f>F84/E84</f>
        <v>1.099407893567082</v>
      </c>
      <c r="H84" s="68">
        <f>F84/D84</f>
        <v>1.2053128712871286</v>
      </c>
    </row>
    <row r="85" spans="1:8" ht="9" customHeight="1">
      <c r="A85" s="19"/>
      <c r="B85" s="18" t="s">
        <v>36</v>
      </c>
      <c r="C85" s="21">
        <v>2</v>
      </c>
      <c r="D85" s="126">
        <f>D86+D95+D96+D100+D104+D108+D109+D116+D115</f>
        <v>9680.849999999999</v>
      </c>
      <c r="E85" s="140">
        <f>E86+E95+E96+E100+E104+E108+E109+E111+E116+E115</f>
        <v>11358.33733</v>
      </c>
      <c r="F85" s="141">
        <f>F86+F95+F96+F100+F104+F108+F109+F111+F116+F115</f>
        <v>10725.56842</v>
      </c>
      <c r="G85" s="67">
        <f>F85/E85</f>
        <v>0.9442903576803701</v>
      </c>
      <c r="H85" s="68">
        <f>F85/D85</f>
        <v>1.1079159805182397</v>
      </c>
    </row>
    <row r="86" spans="1:8" ht="12.75">
      <c r="A86" s="15">
        <v>100</v>
      </c>
      <c r="B86" s="20" t="s">
        <v>37</v>
      </c>
      <c r="C86" s="6">
        <v>2</v>
      </c>
      <c r="D86" s="95">
        <f>D87+D89+D92+D93+D94</f>
        <v>3223.7999999999997</v>
      </c>
      <c r="E86" s="127">
        <f>E87+E89+E92+E94</f>
        <v>3737.1059999999998</v>
      </c>
      <c r="F86" s="106">
        <f>F87+F89+F92+F94+F93</f>
        <v>3694.07846</v>
      </c>
      <c r="G86" s="58">
        <f>F86/E86</f>
        <v>0.988486400974444</v>
      </c>
      <c r="H86" s="59">
        <f>F86/D86</f>
        <v>1.1458770581301572</v>
      </c>
    </row>
    <row r="87" spans="1:8" ht="11.25" customHeight="1">
      <c r="A87" s="6">
        <v>102</v>
      </c>
      <c r="B87" s="28" t="s">
        <v>38</v>
      </c>
      <c r="C87" s="26"/>
      <c r="D87" s="83">
        <v>945.3</v>
      </c>
      <c r="E87" s="103">
        <v>1035</v>
      </c>
      <c r="F87" s="125">
        <v>1033.738</v>
      </c>
      <c r="G87" s="63">
        <f>F87/E87</f>
        <v>0.9987806763285024</v>
      </c>
      <c r="H87" s="64">
        <f>F87/D87</f>
        <v>1.093555485031207</v>
      </c>
    </row>
    <row r="88" spans="1:8" ht="9" customHeight="1">
      <c r="A88" s="26"/>
      <c r="B88" s="25" t="s">
        <v>39</v>
      </c>
      <c r="C88" s="6"/>
      <c r="D88" s="25"/>
      <c r="E88" s="24"/>
      <c r="F88" s="27"/>
      <c r="G88" s="61"/>
      <c r="H88" s="62"/>
    </row>
    <row r="89" spans="1:8" ht="9" customHeight="1">
      <c r="A89" s="6">
        <v>104</v>
      </c>
      <c r="B89" s="28" t="s">
        <v>40</v>
      </c>
      <c r="C89" s="9">
        <v>2</v>
      </c>
      <c r="D89" s="144">
        <v>2146.9</v>
      </c>
      <c r="E89" s="103">
        <v>2568.506</v>
      </c>
      <c r="F89" s="125">
        <v>2526.75883</v>
      </c>
      <c r="G89" s="63">
        <f>F89/E89</f>
        <v>0.9837465164574272</v>
      </c>
      <c r="H89" s="64">
        <f>F89/D89</f>
        <v>1.1769336392007081</v>
      </c>
    </row>
    <row r="90" spans="1:8" ht="12.75">
      <c r="A90" s="9"/>
      <c r="B90" s="10" t="s">
        <v>41</v>
      </c>
      <c r="C90" s="26"/>
      <c r="D90" s="10"/>
      <c r="E90" s="11"/>
      <c r="F90" s="14"/>
      <c r="G90" s="60"/>
      <c r="H90" s="57"/>
    </row>
    <row r="91" spans="1:8" ht="12.75">
      <c r="A91" s="26"/>
      <c r="B91" s="25" t="s">
        <v>42</v>
      </c>
      <c r="C91" s="6">
        <v>2</v>
      </c>
      <c r="D91" s="25"/>
      <c r="E91" s="24"/>
      <c r="F91" s="27"/>
      <c r="G91" s="61"/>
      <c r="H91" s="62"/>
    </row>
    <row r="92" spans="1:8" ht="17.25">
      <c r="A92" s="9">
        <v>106</v>
      </c>
      <c r="B92" s="120" t="s">
        <v>93</v>
      </c>
      <c r="C92" s="9">
        <v>2</v>
      </c>
      <c r="D92" s="76">
        <v>79.1</v>
      </c>
      <c r="E92" s="88">
        <v>79.1</v>
      </c>
      <c r="F92" s="76">
        <v>79.1</v>
      </c>
      <c r="G92" s="87">
        <f>F92/E92</f>
        <v>1</v>
      </c>
      <c r="H92" s="57">
        <f>F92/D92</f>
        <v>1</v>
      </c>
    </row>
    <row r="93" spans="1:8" ht="12.75">
      <c r="A93" s="9">
        <v>107</v>
      </c>
      <c r="B93" s="10" t="s">
        <v>116</v>
      </c>
      <c r="C93" s="9">
        <v>2</v>
      </c>
      <c r="D93" s="94"/>
      <c r="E93" s="128"/>
      <c r="F93" s="129"/>
      <c r="G93" s="87"/>
      <c r="H93" s="57"/>
    </row>
    <row r="94" spans="1:8" ht="12.75">
      <c r="A94" s="9">
        <v>113</v>
      </c>
      <c r="B94" s="89" t="s">
        <v>99</v>
      </c>
      <c r="C94" s="26"/>
      <c r="D94" s="104">
        <v>52.5</v>
      </c>
      <c r="E94" s="104">
        <v>54.5</v>
      </c>
      <c r="F94" s="104">
        <v>54.48163</v>
      </c>
      <c r="G94" s="108">
        <f>F94/E94</f>
        <v>0.9996629357798166</v>
      </c>
      <c r="H94" s="64">
        <f>F94/D94</f>
        <v>1.0377453333333333</v>
      </c>
    </row>
    <row r="95" spans="1:8" ht="12.75">
      <c r="A95" s="6">
        <v>200</v>
      </c>
      <c r="B95" s="54" t="s">
        <v>101</v>
      </c>
      <c r="C95" s="26"/>
      <c r="D95" s="83">
        <v>261.7</v>
      </c>
      <c r="E95" s="103">
        <v>278</v>
      </c>
      <c r="F95" s="125">
        <v>278</v>
      </c>
      <c r="G95" s="63">
        <f>F95/E95</f>
        <v>1</v>
      </c>
      <c r="H95" s="64">
        <f>F95/D95</f>
        <v>1.0622850592281239</v>
      </c>
    </row>
    <row r="96" spans="1:8" ht="9" customHeight="1">
      <c r="A96" s="35">
        <v>300</v>
      </c>
      <c r="B96" s="33" t="s">
        <v>43</v>
      </c>
      <c r="C96" s="9"/>
      <c r="D96" s="83">
        <f>D98+D99</f>
        <v>724.3</v>
      </c>
      <c r="E96" s="103">
        <f>E98+E99</f>
        <v>759</v>
      </c>
      <c r="F96" s="125">
        <f>F99</f>
        <v>758.95472</v>
      </c>
      <c r="G96" s="63">
        <f>F96/E96</f>
        <v>0.9999403425559946</v>
      </c>
      <c r="H96" s="63">
        <f>F96/D96</f>
        <v>1.0478458097473422</v>
      </c>
    </row>
    <row r="97" spans="1:18" ht="7.5" customHeight="1">
      <c r="A97" s="9"/>
      <c r="B97" s="18" t="s">
        <v>44</v>
      </c>
      <c r="C97" s="21">
        <v>2</v>
      </c>
      <c r="D97" s="10"/>
      <c r="E97" s="11"/>
      <c r="F97" s="14"/>
      <c r="G97" s="60"/>
      <c r="H97" s="57"/>
      <c r="I97" s="3"/>
      <c r="J97" s="3"/>
      <c r="K97" s="3"/>
      <c r="L97" s="3"/>
      <c r="M97" s="3"/>
      <c r="N97" s="3"/>
      <c r="O97" s="3"/>
      <c r="P97" s="3"/>
      <c r="Q97" s="3"/>
      <c r="R97" s="3"/>
    </row>
    <row r="98" spans="1:18" ht="9" customHeight="1">
      <c r="A98" s="9">
        <v>304</v>
      </c>
      <c r="B98" s="18" t="s">
        <v>94</v>
      </c>
      <c r="C98" s="21">
        <v>2</v>
      </c>
      <c r="D98" s="76"/>
      <c r="E98" s="77"/>
      <c r="F98" s="78"/>
      <c r="G98" s="60"/>
      <c r="H98" s="60"/>
      <c r="I98" s="3"/>
      <c r="J98" s="3"/>
      <c r="K98" s="3"/>
      <c r="L98" s="3"/>
      <c r="M98" s="3"/>
      <c r="N98" s="3"/>
      <c r="O98" s="3"/>
      <c r="P98" s="3"/>
      <c r="Q98" s="3"/>
      <c r="R98" s="3"/>
    </row>
    <row r="99" spans="1:8" ht="9" customHeight="1">
      <c r="A99" s="21">
        <v>310</v>
      </c>
      <c r="B99" s="22" t="s">
        <v>45</v>
      </c>
      <c r="C99" s="21">
        <v>2</v>
      </c>
      <c r="D99" s="79">
        <v>724.3</v>
      </c>
      <c r="E99" s="98">
        <v>759</v>
      </c>
      <c r="F99" s="91">
        <v>758.95472</v>
      </c>
      <c r="G99" s="63">
        <f>F99/E99</f>
        <v>0.9999403425559946</v>
      </c>
      <c r="H99" s="63">
        <f>F99/D99</f>
        <v>1.0478458097473422</v>
      </c>
    </row>
    <row r="100" spans="1:8" ht="9" customHeight="1">
      <c r="A100" s="15">
        <v>400</v>
      </c>
      <c r="B100" s="20" t="s">
        <v>95</v>
      </c>
      <c r="C100" s="9">
        <v>2</v>
      </c>
      <c r="D100" s="79">
        <f>D102+D103</f>
        <v>916.1</v>
      </c>
      <c r="E100" s="98">
        <f>E102+E103</f>
        <v>1110.49933</v>
      </c>
      <c r="F100" s="91">
        <f>F102+F103</f>
        <v>841.16495</v>
      </c>
      <c r="G100" s="63">
        <f>F100/E100</f>
        <v>0.7574655177864897</v>
      </c>
      <c r="H100" s="63">
        <f>F100/D100</f>
        <v>0.9182021067569042</v>
      </c>
    </row>
    <row r="101" spans="1:8" ht="8.25" customHeight="1">
      <c r="A101" s="21">
        <v>402</v>
      </c>
      <c r="B101" s="22" t="s">
        <v>81</v>
      </c>
      <c r="C101" s="9">
        <v>2</v>
      </c>
      <c r="D101" s="22"/>
      <c r="E101" s="80"/>
      <c r="F101" s="81"/>
      <c r="G101" s="63"/>
      <c r="H101" s="63"/>
    </row>
    <row r="102" spans="1:8" ht="9.75" customHeight="1">
      <c r="A102" s="21">
        <v>409</v>
      </c>
      <c r="B102" s="22" t="s">
        <v>96</v>
      </c>
      <c r="C102" s="9">
        <v>2</v>
      </c>
      <c r="D102" s="79">
        <v>898.1</v>
      </c>
      <c r="E102" s="98">
        <v>1031.49933</v>
      </c>
      <c r="F102" s="91">
        <v>762.16495</v>
      </c>
      <c r="G102" s="63">
        <f aca="true" t="shared" si="2" ref="G102:G109">F102/E102</f>
        <v>0.7388903975342378</v>
      </c>
      <c r="H102" s="63">
        <f aca="true" t="shared" si="3" ref="H102:H109">F102/D102</f>
        <v>0.848641520988754</v>
      </c>
    </row>
    <row r="103" spans="1:8" ht="9.75" customHeight="1">
      <c r="A103" s="21">
        <v>412</v>
      </c>
      <c r="B103" s="22" t="s">
        <v>105</v>
      </c>
      <c r="C103" s="9">
        <v>2</v>
      </c>
      <c r="D103" s="79">
        <v>18</v>
      </c>
      <c r="E103" s="80">
        <v>79</v>
      </c>
      <c r="F103" s="81">
        <v>79</v>
      </c>
      <c r="G103" s="63">
        <f t="shared" si="2"/>
        <v>1</v>
      </c>
      <c r="H103" s="63">
        <f t="shared" si="3"/>
        <v>4.388888888888889</v>
      </c>
    </row>
    <row r="104" spans="1:8" ht="12.75">
      <c r="A104" s="15">
        <v>500</v>
      </c>
      <c r="B104" s="20" t="s">
        <v>46</v>
      </c>
      <c r="C104" s="9">
        <v>2</v>
      </c>
      <c r="D104" s="95">
        <f>D106+D107+D105</f>
        <v>1603.15</v>
      </c>
      <c r="E104" s="105">
        <f>E105+E106+E107</f>
        <v>2067.8320000000003</v>
      </c>
      <c r="F104" s="91">
        <f>F105+F106+F107</f>
        <v>2067.56423</v>
      </c>
      <c r="G104" s="58">
        <f t="shared" si="2"/>
        <v>0.9998705068883738</v>
      </c>
      <c r="H104" s="59">
        <f t="shared" si="3"/>
        <v>1.289688569379035</v>
      </c>
    </row>
    <row r="105" spans="1:8" ht="12.75">
      <c r="A105" s="9">
        <v>501</v>
      </c>
      <c r="B105" s="10" t="s">
        <v>47</v>
      </c>
      <c r="C105" s="6">
        <v>2</v>
      </c>
      <c r="D105" s="76">
        <v>28.5</v>
      </c>
      <c r="E105" s="80">
        <v>28.5</v>
      </c>
      <c r="F105" s="92">
        <v>28.45236</v>
      </c>
      <c r="G105" s="60">
        <f t="shared" si="2"/>
        <v>0.9983284210526315</v>
      </c>
      <c r="H105" s="57">
        <f t="shared" si="3"/>
        <v>0.9983284210526315</v>
      </c>
    </row>
    <row r="106" spans="1:8" ht="12.75">
      <c r="A106" s="9">
        <v>502</v>
      </c>
      <c r="B106" s="10" t="s">
        <v>100</v>
      </c>
      <c r="C106" s="9">
        <v>2</v>
      </c>
      <c r="D106" s="76">
        <v>750</v>
      </c>
      <c r="E106" s="103">
        <v>1059.382</v>
      </c>
      <c r="F106" s="92">
        <v>1059.221</v>
      </c>
      <c r="G106" s="60">
        <f t="shared" si="2"/>
        <v>0.9998480246030232</v>
      </c>
      <c r="H106" s="57">
        <f t="shared" si="3"/>
        <v>1.4122946666666667</v>
      </c>
    </row>
    <row r="107" spans="1:8" ht="12.75">
      <c r="A107" s="9">
        <v>503</v>
      </c>
      <c r="B107" s="10" t="s">
        <v>97</v>
      </c>
      <c r="C107" s="9">
        <v>2</v>
      </c>
      <c r="D107" s="94">
        <v>824.65</v>
      </c>
      <c r="E107" s="103">
        <v>979.95</v>
      </c>
      <c r="F107" s="92">
        <v>979.89087</v>
      </c>
      <c r="G107" s="60">
        <f t="shared" si="2"/>
        <v>0.9999396601867441</v>
      </c>
      <c r="H107" s="57">
        <f t="shared" si="3"/>
        <v>1.1882506154125994</v>
      </c>
    </row>
    <row r="108" spans="1:8" ht="12.75">
      <c r="A108" s="36">
        <v>707</v>
      </c>
      <c r="B108" s="20" t="s">
        <v>66</v>
      </c>
      <c r="C108" s="21">
        <v>2</v>
      </c>
      <c r="D108" s="76">
        <v>15</v>
      </c>
      <c r="E108" s="77">
        <v>15</v>
      </c>
      <c r="F108" s="78">
        <v>15</v>
      </c>
      <c r="G108" s="60">
        <f t="shared" si="2"/>
        <v>1</v>
      </c>
      <c r="H108" s="57">
        <f t="shared" si="3"/>
        <v>1</v>
      </c>
    </row>
    <row r="109" spans="1:8" ht="12.75">
      <c r="A109" s="21">
        <v>801</v>
      </c>
      <c r="B109" s="18" t="s">
        <v>68</v>
      </c>
      <c r="C109" s="21">
        <v>2</v>
      </c>
      <c r="D109" s="95">
        <v>2914.8</v>
      </c>
      <c r="E109" s="105">
        <v>3360.9</v>
      </c>
      <c r="F109" s="130">
        <v>3040.80606</v>
      </c>
      <c r="G109" s="58">
        <f t="shared" si="2"/>
        <v>0.9047594572882263</v>
      </c>
      <c r="H109" s="59">
        <f t="shared" si="3"/>
        <v>1.0432297447509262</v>
      </c>
    </row>
    <row r="110" spans="1:8" ht="9" customHeight="1" hidden="1">
      <c r="A110" s="21">
        <v>900</v>
      </c>
      <c r="B110" s="20"/>
      <c r="C110" s="21">
        <v>2</v>
      </c>
      <c r="D110" s="79"/>
      <c r="E110" s="80"/>
      <c r="F110" s="81"/>
      <c r="G110" s="58"/>
      <c r="H110" s="59"/>
    </row>
    <row r="111" spans="1:8" ht="11.25" customHeight="1" hidden="1">
      <c r="A111" s="21">
        <v>1003</v>
      </c>
      <c r="B111" s="20" t="s">
        <v>48</v>
      </c>
      <c r="C111" s="21">
        <v>2</v>
      </c>
      <c r="D111" s="79"/>
      <c r="E111" s="80"/>
      <c r="F111" s="81"/>
      <c r="G111" s="58"/>
      <c r="H111" s="59"/>
    </row>
    <row r="112" spans="1:8" ht="12.75" hidden="1">
      <c r="A112" s="21">
        <v>801</v>
      </c>
      <c r="B112" s="18" t="s">
        <v>68</v>
      </c>
      <c r="C112" s="21">
        <v>2</v>
      </c>
      <c r="D112" s="22">
        <v>44.8</v>
      </c>
      <c r="E112" s="23">
        <v>44.8</v>
      </c>
      <c r="F112" s="8">
        <v>44.8</v>
      </c>
      <c r="G112" s="58">
        <v>1</v>
      </c>
      <c r="H112" s="59">
        <v>1</v>
      </c>
    </row>
    <row r="113" spans="1:8" ht="9.75" customHeight="1" hidden="1">
      <c r="A113" s="21">
        <v>1002</v>
      </c>
      <c r="B113" s="20" t="s">
        <v>48</v>
      </c>
      <c r="C113" s="21">
        <v>2</v>
      </c>
      <c r="D113" s="22">
        <v>30</v>
      </c>
      <c r="E113" s="23">
        <v>91.7</v>
      </c>
      <c r="F113" s="8">
        <v>91.7</v>
      </c>
      <c r="G113" s="58">
        <v>1</v>
      </c>
      <c r="H113" s="59"/>
    </row>
    <row r="114" spans="1:8" ht="12.75" hidden="1">
      <c r="A114" s="21">
        <v>801</v>
      </c>
      <c r="B114" s="18" t="s">
        <v>68</v>
      </c>
      <c r="C114" s="56">
        <v>2</v>
      </c>
      <c r="D114" s="22">
        <v>115</v>
      </c>
      <c r="E114" s="23"/>
      <c r="F114" s="8"/>
      <c r="G114" s="58"/>
      <c r="H114" s="59"/>
    </row>
    <row r="115" spans="1:8" ht="12.75">
      <c r="A115" s="9">
        <v>1003</v>
      </c>
      <c r="B115" s="18" t="s">
        <v>119</v>
      </c>
      <c r="C115" s="116"/>
      <c r="D115" s="10"/>
      <c r="E115" s="11"/>
      <c r="F115" s="14"/>
      <c r="G115" s="60"/>
      <c r="H115" s="57"/>
    </row>
    <row r="116" spans="1:8" ht="12.75">
      <c r="A116" s="9">
        <v>1102</v>
      </c>
      <c r="B116" s="20" t="s">
        <v>67</v>
      </c>
      <c r="C116" s="9">
        <v>2</v>
      </c>
      <c r="D116" s="76">
        <v>22</v>
      </c>
      <c r="E116" s="77">
        <v>30</v>
      </c>
      <c r="F116" s="78">
        <v>30</v>
      </c>
      <c r="G116" s="60">
        <f>F116/E116</f>
        <v>1</v>
      </c>
      <c r="H116" s="57">
        <f>F116/D116</f>
        <v>1.3636363636363635</v>
      </c>
    </row>
    <row r="117" spans="1:8" ht="12.75" hidden="1">
      <c r="A117" s="9"/>
      <c r="B117" s="10"/>
      <c r="C117" s="9"/>
      <c r="D117" s="10"/>
      <c r="E117" s="11"/>
      <c r="F117" s="14" t="s">
        <v>102</v>
      </c>
      <c r="G117" s="60"/>
      <c r="H117" s="57"/>
    </row>
    <row r="118" spans="1:8" ht="12.75">
      <c r="A118" s="15">
        <v>9600</v>
      </c>
      <c r="B118" s="20" t="s">
        <v>49</v>
      </c>
      <c r="C118" s="15">
        <v>2</v>
      </c>
      <c r="D118" s="126">
        <f>D85</f>
        <v>9680.849999999999</v>
      </c>
      <c r="E118" s="140">
        <f>E85</f>
        <v>11358.33733</v>
      </c>
      <c r="F118" s="141">
        <f>F85</f>
        <v>10725.56842</v>
      </c>
      <c r="G118" s="67">
        <f>F118/E118</f>
        <v>0.9442903576803701</v>
      </c>
      <c r="H118" s="68">
        <f>F118/D118</f>
        <v>1.1079159805182397</v>
      </c>
    </row>
    <row r="119" spans="1:8" ht="12.75">
      <c r="A119" s="35"/>
      <c r="B119" s="33" t="s">
        <v>50</v>
      </c>
      <c r="C119" s="6"/>
      <c r="D119" s="28"/>
      <c r="E119" s="7"/>
      <c r="F119" s="12"/>
      <c r="G119" s="63"/>
      <c r="H119" s="64"/>
    </row>
    <row r="120" spans="1:8" ht="12.75">
      <c r="A120" s="36">
        <v>7900</v>
      </c>
      <c r="B120" s="18" t="s">
        <v>51</v>
      </c>
      <c r="C120" s="9">
        <v>3</v>
      </c>
      <c r="D120" s="126">
        <f>D84-D85</f>
        <v>0</v>
      </c>
      <c r="E120" s="140">
        <f>E84-E85</f>
        <v>-744.9397200000003</v>
      </c>
      <c r="F120" s="107">
        <f>F84-F85</f>
        <v>942.8846900000008</v>
      </c>
      <c r="G120" s="60"/>
      <c r="H120" s="57"/>
    </row>
    <row r="121" spans="1:8" ht="12.75">
      <c r="A121" s="37"/>
      <c r="B121" s="34" t="s">
        <v>52</v>
      </c>
      <c r="C121" s="26"/>
      <c r="D121" s="25"/>
      <c r="E121" s="24"/>
      <c r="F121" s="27"/>
      <c r="G121" s="61"/>
      <c r="H121" s="62"/>
    </row>
    <row r="122" spans="2:8" ht="12.75">
      <c r="B122" s="3"/>
      <c r="C122" s="3"/>
      <c r="D122" s="3"/>
      <c r="E122" s="3"/>
      <c r="F122" s="3"/>
      <c r="G122" s="69"/>
      <c r="H122" s="70"/>
    </row>
    <row r="123" spans="1:8" ht="12.75">
      <c r="A123" s="51" t="s">
        <v>127</v>
      </c>
      <c r="B123" s="51"/>
      <c r="C123" s="52"/>
      <c r="D123" s="52"/>
      <c r="E123" s="52"/>
      <c r="F123" s="52"/>
      <c r="G123" s="52"/>
      <c r="H123" s="51"/>
    </row>
    <row r="124" spans="1:8" ht="12.75">
      <c r="A124" s="51"/>
      <c r="B124" s="51"/>
      <c r="C124" s="52"/>
      <c r="D124" s="52"/>
      <c r="E124" s="52"/>
      <c r="F124" s="52"/>
      <c r="G124" s="52"/>
      <c r="H124" s="51"/>
    </row>
    <row r="125" spans="1:8" ht="12.75">
      <c r="A125" s="145" t="s">
        <v>122</v>
      </c>
      <c r="B125" s="146"/>
      <c r="C125" s="146"/>
      <c r="D125" s="146"/>
      <c r="E125" s="146"/>
      <c r="F125" s="146"/>
      <c r="G125" s="146"/>
      <c r="H125" s="146"/>
    </row>
    <row r="126" spans="1:8" ht="12.75">
      <c r="A126" s="122"/>
      <c r="B126" s="123"/>
      <c r="C126" s="123"/>
      <c r="D126" s="123"/>
      <c r="E126" s="123"/>
      <c r="F126" s="123"/>
      <c r="G126" s="123"/>
      <c r="H126" s="123"/>
    </row>
    <row r="127" spans="1:8" ht="12.75">
      <c r="A127" s="122" t="s">
        <v>128</v>
      </c>
      <c r="B127" s="123"/>
      <c r="C127" s="123"/>
      <c r="D127" s="123"/>
      <c r="E127" s="123"/>
      <c r="F127" s="123"/>
      <c r="G127" s="123"/>
      <c r="H127" s="123"/>
    </row>
    <row r="128" spans="1:8" ht="12.75">
      <c r="A128" s="51"/>
      <c r="B128" s="51"/>
      <c r="C128" s="52"/>
      <c r="D128" s="52"/>
      <c r="E128" s="52"/>
      <c r="F128" s="52"/>
      <c r="G128" s="52"/>
      <c r="H128" s="51"/>
    </row>
    <row r="129" spans="1:8" ht="12.75">
      <c r="A129" s="51" t="s">
        <v>136</v>
      </c>
      <c r="B129" s="51"/>
      <c r="C129" s="52"/>
      <c r="D129" s="52"/>
      <c r="E129" s="52"/>
      <c r="F129" s="52"/>
      <c r="G129" s="52"/>
      <c r="H129" s="51"/>
    </row>
    <row r="130" spans="1:8" ht="12.75">
      <c r="A130" s="51" t="s">
        <v>137</v>
      </c>
      <c r="B130" s="51"/>
      <c r="C130" s="52"/>
      <c r="D130" s="52"/>
      <c r="E130" s="52"/>
      <c r="F130" s="52"/>
      <c r="G130" s="52"/>
      <c r="H130" s="51"/>
    </row>
    <row r="131" spans="1:7" ht="12.75">
      <c r="A131" s="51" t="s">
        <v>61</v>
      </c>
      <c r="C131" s="3"/>
      <c r="D131" s="3"/>
      <c r="E131" s="3"/>
      <c r="F131" s="3"/>
      <c r="G131" s="3"/>
    </row>
    <row r="132" spans="3:7" ht="12.75">
      <c r="C132" s="3"/>
      <c r="D132" s="3"/>
      <c r="E132" s="3"/>
      <c r="F132" s="3"/>
      <c r="G132" s="3"/>
    </row>
    <row r="133" spans="1:7" ht="12.75">
      <c r="A133" s="51" t="s">
        <v>138</v>
      </c>
      <c r="C133" s="3"/>
      <c r="D133" s="3"/>
      <c r="E133" s="3"/>
      <c r="F133" s="3"/>
      <c r="G133" s="3"/>
    </row>
    <row r="134" spans="3:7" ht="12.75">
      <c r="C134" s="3"/>
      <c r="D134" s="3"/>
      <c r="E134" s="3"/>
      <c r="F134" s="3"/>
      <c r="G134" s="3"/>
    </row>
    <row r="135" spans="3:7" ht="12.75">
      <c r="C135" s="3"/>
      <c r="D135" s="3"/>
      <c r="E135" s="3"/>
      <c r="F135" s="3"/>
      <c r="G135" s="3"/>
    </row>
    <row r="136" spans="3:7" ht="12.75">
      <c r="C136" s="3"/>
      <c r="D136" s="3"/>
      <c r="E136" s="3"/>
      <c r="F136" s="3"/>
      <c r="G136" s="3"/>
    </row>
    <row r="137" spans="3:7" ht="12.75">
      <c r="C137" s="3"/>
      <c r="D137" s="3"/>
      <c r="E137" s="3"/>
      <c r="F137" s="3"/>
      <c r="G137" s="3"/>
    </row>
    <row r="138" spans="3:7" ht="12.75">
      <c r="C138" s="3"/>
      <c r="D138" s="3"/>
      <c r="E138" s="3"/>
      <c r="F138" s="3"/>
      <c r="G138" s="3"/>
    </row>
    <row r="139" spans="3:7" ht="12.75">
      <c r="C139" s="3"/>
      <c r="D139" s="3"/>
      <c r="E139" s="3"/>
      <c r="F139" s="3"/>
      <c r="G139" s="3"/>
    </row>
    <row r="140" spans="3:7" ht="12.75">
      <c r="C140" s="3"/>
      <c r="D140" s="3"/>
      <c r="E140" s="3"/>
      <c r="F140" s="3"/>
      <c r="G140" s="3"/>
    </row>
    <row r="141" spans="3:7" ht="12.75">
      <c r="C141" s="3"/>
      <c r="D141" s="3"/>
      <c r="E141" s="3"/>
      <c r="F141" s="3"/>
      <c r="G141" s="3"/>
    </row>
    <row r="142" spans="3:7" ht="12.75">
      <c r="C142" s="3"/>
      <c r="D142" s="3"/>
      <c r="E142" s="3"/>
      <c r="F142" s="3"/>
      <c r="G142" s="3"/>
    </row>
    <row r="143" spans="3:7" ht="12.75">
      <c r="C143" s="3"/>
      <c r="D143" s="3"/>
      <c r="E143" s="3"/>
      <c r="F143" s="3"/>
      <c r="G143" s="3"/>
    </row>
    <row r="144" spans="3:7" ht="12.75">
      <c r="C144" s="3"/>
      <c r="D144" s="3"/>
      <c r="E144" s="3"/>
      <c r="F144" s="3"/>
      <c r="G144" s="3"/>
    </row>
    <row r="145" spans="3:7" ht="12.75">
      <c r="C145" s="3"/>
      <c r="D145" s="3"/>
      <c r="E145" s="3"/>
      <c r="F145" s="3"/>
      <c r="G145" s="3"/>
    </row>
    <row r="146" spans="3:7" ht="12.75">
      <c r="C146" s="3"/>
      <c r="D146" s="3"/>
      <c r="E146" s="3"/>
      <c r="F146" s="3"/>
      <c r="G146" s="3"/>
    </row>
    <row r="147" spans="3:7" ht="12.75">
      <c r="C147" s="3"/>
      <c r="D147" s="3"/>
      <c r="E147" s="3"/>
      <c r="F147" s="3"/>
      <c r="G147" s="3"/>
    </row>
    <row r="148" spans="3:7" ht="12.75">
      <c r="C148" s="3"/>
      <c r="D148" s="3"/>
      <c r="E148" s="3"/>
      <c r="F148" s="3"/>
      <c r="G148" s="3"/>
    </row>
    <row r="149" spans="3:7" ht="12.75">
      <c r="C149" s="3"/>
      <c r="D149" s="3"/>
      <c r="E149" s="3"/>
      <c r="F149" s="3"/>
      <c r="G149" s="3"/>
    </row>
    <row r="150" spans="3:7" ht="12.75">
      <c r="C150" s="3"/>
      <c r="D150" s="3"/>
      <c r="E150" s="3"/>
      <c r="F150" s="3"/>
      <c r="G150" s="3"/>
    </row>
    <row r="151" ht="12.75">
      <c r="F151" s="3"/>
    </row>
    <row r="152" ht="12.75">
      <c r="F152" s="3"/>
    </row>
    <row r="153" ht="12.75">
      <c r="F153" s="3"/>
    </row>
    <row r="154" ht="12.75">
      <c r="F154" s="3"/>
    </row>
    <row r="155" ht="12.75">
      <c r="F155" s="3"/>
    </row>
    <row r="156" ht="12.75">
      <c r="F156" s="3"/>
    </row>
    <row r="157" ht="12.75">
      <c r="F157" s="3"/>
    </row>
    <row r="158" ht="12.75">
      <c r="F158" s="3"/>
    </row>
    <row r="159" ht="12.75">
      <c r="F159" s="3"/>
    </row>
    <row r="160" ht="12.75">
      <c r="F160" s="3"/>
    </row>
    <row r="161" ht="12.75">
      <c r="F161" s="3"/>
    </row>
    <row r="162" ht="12.75">
      <c r="F162" s="3"/>
    </row>
    <row r="163" ht="12.75">
      <c r="F163" s="3"/>
    </row>
    <row r="164" ht="12.75">
      <c r="F164" s="3"/>
    </row>
    <row r="165" ht="12.75">
      <c r="F165" s="3"/>
    </row>
    <row r="166" ht="12.75">
      <c r="F166" s="3"/>
    </row>
    <row r="167" ht="12.75">
      <c r="F167" s="3"/>
    </row>
    <row r="168" ht="12.75">
      <c r="F168" s="3"/>
    </row>
    <row r="169" ht="12.75">
      <c r="F169" s="3"/>
    </row>
    <row r="170" ht="12.75">
      <c r="F170" s="3"/>
    </row>
    <row r="171" ht="12.75">
      <c r="F171" s="3"/>
    </row>
    <row r="172" ht="12.75">
      <c r="F172" s="3"/>
    </row>
    <row r="173" spans="6:7" ht="12.75">
      <c r="F173" s="3"/>
      <c r="G173" s="3"/>
    </row>
    <row r="174" spans="6:7" ht="12.75">
      <c r="F174" s="3"/>
      <c r="G174" s="3"/>
    </row>
    <row r="175" spans="6:7" ht="12.75">
      <c r="F175" s="3"/>
      <c r="G175" s="3"/>
    </row>
    <row r="176" spans="6:7" ht="12.75">
      <c r="F176" s="3"/>
      <c r="G176" s="3"/>
    </row>
    <row r="177" spans="6:7" ht="12.75">
      <c r="F177" s="3"/>
      <c r="G177" s="3"/>
    </row>
    <row r="178" spans="6:7" ht="12.75">
      <c r="F178" s="3"/>
      <c r="G178" s="3"/>
    </row>
    <row r="179" spans="6:7" ht="12.75">
      <c r="F179" s="3"/>
      <c r="G179" s="3"/>
    </row>
    <row r="180" spans="6:7" ht="12.75">
      <c r="F180" s="3"/>
      <c r="G180" s="3"/>
    </row>
    <row r="181" spans="6:7" ht="12.75">
      <c r="F181" s="3"/>
      <c r="G181" s="3"/>
    </row>
    <row r="182" spans="6:7" ht="12.75">
      <c r="F182" s="3"/>
      <c r="G182" s="3"/>
    </row>
    <row r="183" spans="6:7" ht="12.75">
      <c r="F183" s="3"/>
      <c r="G183" s="3"/>
    </row>
    <row r="184" spans="6:7" ht="12.75">
      <c r="F184" s="3"/>
      <c r="G184" s="3"/>
    </row>
    <row r="185" spans="6:7" ht="12.75">
      <c r="F185" s="3"/>
      <c r="G185" s="3"/>
    </row>
    <row r="186" spans="6:7" ht="12.75">
      <c r="F186" s="3"/>
      <c r="G186" s="3"/>
    </row>
    <row r="187" spans="6:7" ht="12.75">
      <c r="F187" s="3"/>
      <c r="G187" s="3"/>
    </row>
    <row r="188" ht="12.75">
      <c r="G188" s="3"/>
    </row>
  </sheetData>
  <sheetProtection/>
  <mergeCells count="1">
    <mergeCell ref="A125:H125"/>
  </mergeCells>
  <printOptions/>
  <pageMargins left="0.5905511811023623" right="0.3937007874015748" top="0.984251968503937" bottom="0.3937007874015748" header="0.5118110236220472" footer="0.31496062992125984"/>
  <pageSetup fitToHeight="0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2021-11-15T04:51:46Z</cp:lastPrinted>
  <dcterms:created xsi:type="dcterms:W3CDTF">2006-05-24T04:26:51Z</dcterms:created>
  <dcterms:modified xsi:type="dcterms:W3CDTF">2023-07-10T06:48:23Z</dcterms:modified>
  <cp:category/>
  <cp:version/>
  <cp:contentType/>
  <cp:contentStatus/>
</cp:coreProperties>
</file>